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40" yWindow="660" windowWidth="15480" windowHeight="11640" tabRatio="674" activeTab="0"/>
  </bookViews>
  <sheets>
    <sheet name="申込みシート" sheetId="1" r:id="rId1"/>
    <sheet name="試食シート" sheetId="2" state="hidden" r:id="rId2"/>
    <sheet name="データまとめ" sheetId="3" state="hidden" r:id="rId3"/>
  </sheets>
  <definedNames>
    <definedName name="_xlnm.Print_Area" localSheetId="2">'データまとめ'!$A$20:$AE$28</definedName>
    <definedName name="_xlnm.Print_Area" localSheetId="0">'申込みシート'!$A$1:$W$34</definedName>
  </definedNames>
  <calcPr fullCalcOnLoad="1"/>
</workbook>
</file>

<file path=xl/sharedStrings.xml><?xml version="1.0" encoding="utf-8"?>
<sst xmlns="http://schemas.openxmlformats.org/spreadsheetml/2006/main" count="139" uniqueCount="116">
  <si>
    <t>人数</t>
  </si>
  <si>
    <t>３．調理・陳列方法について書き込んで下さい。</t>
  </si>
  <si>
    <t>ご自身でされる部分</t>
  </si>
  <si>
    <t>お茶をその場で淹れて飲んで頂く。</t>
  </si>
  <si>
    <t>ホテル側への
依頼</t>
  </si>
  <si>
    <t>リンゴ１ケース30玉（冷蔵）、茶葉1缶、急須2、紙コップ40、茶葉パック10（展示用）</t>
  </si>
  <si>
    <t>（長くなる場合は別添）</t>
  </si>
  <si>
    <t>リンゴを5～6玉剥いて、大皿に陳列。残りはテーブルの上に置いておく。</t>
  </si>
  <si>
    <t>お茶用の給湯ポット１つ、リンゴ用の大皿１枚（φ30ｃｍ程度）</t>
  </si>
  <si>
    <t>温度</t>
  </si>
  <si>
    <t>社名</t>
  </si>
  <si>
    <t>連絡部署</t>
  </si>
  <si>
    <t>連絡先</t>
  </si>
  <si>
    <t>会社情報</t>
  </si>
  <si>
    <t>郵便番号</t>
  </si>
  <si>
    <t>担当者情報</t>
  </si>
  <si>
    <t>担当者名</t>
  </si>
  <si>
    <t>その他</t>
  </si>
  <si>
    <t>可否</t>
  </si>
  <si>
    <t>チェックボックス管理</t>
  </si>
  <si>
    <t>参加</t>
  </si>
  <si>
    <t>展示・商談会</t>
  </si>
  <si>
    <t>開催項目</t>
  </si>
  <si>
    <t>参加者名</t>
  </si>
  <si>
    <t>商談品目</t>
  </si>
  <si>
    <t>フリガナ</t>
  </si>
  <si>
    <t>フリガナ</t>
  </si>
  <si>
    <t>E-mail</t>
  </si>
  <si>
    <t>TEL</t>
  </si>
  <si>
    <t>FAX</t>
  </si>
  <si>
    <t>商談会出品事業者情報</t>
  </si>
  <si>
    <t>申込みシート</t>
  </si>
  <si>
    <t>日本産</t>
  </si>
  <si>
    <t>同意</t>
  </si>
  <si>
    <t>日</t>
  </si>
  <si>
    <t>品数</t>
  </si>
  <si>
    <t>申込者情報</t>
  </si>
  <si>
    <t>展示・試食品</t>
  </si>
  <si>
    <t>電話番号</t>
  </si>
  <si>
    <t>FAX番号</t>
  </si>
  <si>
    <t>ID</t>
  </si>
  <si>
    <t>英語</t>
  </si>
  <si>
    <t>有無</t>
  </si>
  <si>
    <t xml:space="preserve">  FAX:024-933-6620　　TEL:024-932-0657</t>
  </si>
  <si>
    <r>
      <t>　　  ■</t>
    </r>
    <r>
      <rPr>
        <sz val="14"/>
        <rFont val="ＭＳ Ｐゴシック"/>
        <family val="3"/>
      </rPr>
      <t xml:space="preserve">FAXでお申し込みください
　　　  　輸出促進　　JTB東北　郡山支店　事務局 担当／佐藤和則　 </t>
    </r>
  </si>
  <si>
    <t>※上記、開催地　　青森市　　仙台市　　どちらかに○印を付けて下さい。</t>
  </si>
  <si>
    <t>平成22年度 「事前ガイダンス(輸出促進セミナー)」参加申込書</t>
  </si>
  <si>
    <r>
      <t>質問事項　</t>
    </r>
    <r>
      <rPr>
        <sz val="13"/>
        <rFont val="ＭＳ Ｐゴシック"/>
        <family val="3"/>
      </rPr>
      <t>※当日、講演内容に関する事項で、質問が有りましたらご記入ください。</t>
    </r>
  </si>
  <si>
    <t>11月8日　仙台会場開催</t>
  </si>
  <si>
    <t>11月9日　青森会場開催</t>
  </si>
  <si>
    <t>青果</t>
  </si>
  <si>
    <t>加工品</t>
  </si>
  <si>
    <t>鮮魚</t>
  </si>
  <si>
    <t>水産加工品</t>
  </si>
  <si>
    <t>米</t>
  </si>
  <si>
    <t>畜産品</t>
  </si>
  <si>
    <t>林産品</t>
  </si>
  <si>
    <t>酒類</t>
  </si>
  <si>
    <t>茶・花卉</t>
  </si>
  <si>
    <t>出品物情報</t>
  </si>
  <si>
    <t>希望産品情報</t>
  </si>
  <si>
    <t>品種・商品名　（ブランド名）</t>
  </si>
  <si>
    <t>生産者名　*出品者名と異なる場合</t>
  </si>
  <si>
    <t>品目名</t>
  </si>
  <si>
    <t>生産地　（都道府県）</t>
  </si>
  <si>
    <t>平均国内小売価格/小売単位　（税込）</t>
  </si>
  <si>
    <t>ケースサイズ（縦*横*高cm） （総重量）</t>
  </si>
  <si>
    <t>正味重量 / 1ケース入数</t>
  </si>
  <si>
    <t>出荷(販売)可能時期</t>
  </si>
  <si>
    <t>出荷先市場</t>
  </si>
  <si>
    <t>最低ロット</t>
  </si>
  <si>
    <t>賞味期限</t>
  </si>
  <si>
    <t>主な原材料・添加物（例えばステビアを含む場合は必ず明記してください。）</t>
  </si>
  <si>
    <t>商品説明
（PRポイント）
特記事項</t>
  </si>
  <si>
    <t>試食シート</t>
  </si>
  <si>
    <t>１．試食品の持ち込み方法について、どちらかを選んで下さい。</t>
  </si>
  <si>
    <t>持込方法</t>
  </si>
  <si>
    <t>持ち込む品物・備品</t>
  </si>
  <si>
    <t>調理・陳列方法</t>
  </si>
  <si>
    <t>ホテル側</t>
  </si>
  <si>
    <t>自身</t>
  </si>
  <si>
    <t>準備が必要な備品</t>
  </si>
  <si>
    <t>出品物の種類</t>
  </si>
  <si>
    <t>総重量</t>
  </si>
  <si>
    <t>縦</t>
  </si>
  <si>
    <t>横</t>
  </si>
  <si>
    <t>高</t>
  </si>
  <si>
    <t>■　参加者数　　(　　　　　)名</t>
  </si>
  <si>
    <t>参加者氏名</t>
  </si>
  <si>
    <r>
      <t>　</t>
    </r>
    <r>
      <rPr>
        <b/>
        <sz val="11"/>
        <rFont val="ＭＳ Ｐゴシック"/>
        <family val="0"/>
      </rPr>
      <t>(　　　　　　　　　　　　　　　　　　　　　　　　　　　　　　　　　　　　　　　　　　　　　)</t>
    </r>
  </si>
  <si>
    <t>●今後の輸出促進セミナー＆商談会以外の輸出促進事業に関するお知らせの可否</t>
  </si>
  <si>
    <t>東北エリア</t>
  </si>
  <si>
    <t>都道府県名</t>
  </si>
  <si>
    <t>〒</t>
  </si>
  <si>
    <t>月</t>
  </si>
  <si>
    <t>年</t>
  </si>
  <si>
    <t>保存方法</t>
  </si>
  <si>
    <t>住所</t>
  </si>
  <si>
    <t>都道府県</t>
  </si>
  <si>
    <t>品目</t>
  </si>
  <si>
    <t>輸出産品発掘会</t>
  </si>
  <si>
    <t>輸出促進セミナー</t>
  </si>
  <si>
    <t>　　　●連絡先部署名</t>
  </si>
  <si>
    <t>●連絡先</t>
  </si>
  <si>
    <t>●連絡先の方のお名前</t>
  </si>
  <si>
    <t>フリガナ：</t>
  </si>
  <si>
    <t>E-mail：</t>
  </si>
  <si>
    <t>TEL：</t>
  </si>
  <si>
    <t>FAX：</t>
  </si>
  <si>
    <t>●御社名　
　　　　　フリガナ：</t>
  </si>
  <si>
    <t>輸出オリエンテーションの会 試食要望シート</t>
  </si>
  <si>
    <t>１．試食品の持ち込み方法について、どちらかを選んで下さい。</t>
  </si>
  <si>
    <t>２．送付する、もしくは持ち込む品物・備品を下に書き込んで下さい。</t>
  </si>
  <si>
    <t>４．ホテル側で準備が必要な備品について下に書き込んで下さい。</t>
  </si>
  <si>
    <t>５．その他、特記事項</t>
  </si>
  <si>
    <t>急須のみ当日持込み。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</si>
</sst>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0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sz val="9"/>
      <name val="MS UI Gothic"/>
      <family val="3"/>
    </font>
    <font>
      <sz val="14"/>
      <name val="ＭＳ Ｐゴシック"/>
      <family val="3"/>
    </font>
    <font>
      <sz val="11"/>
      <name val="Arial"/>
      <family val="2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0"/>
      <color indexed="8"/>
      <name val="ＭＳ Ｐゴシック"/>
      <family val="3"/>
    </font>
    <font>
      <sz val="2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Arial"/>
      <family val="2"/>
    </font>
    <font>
      <u val="single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MS UI Gothic"/>
      <family val="3"/>
    </font>
    <font>
      <b/>
      <sz val="10"/>
      <color indexed="8"/>
      <name val="MS UI Gothic"/>
      <family val="3"/>
    </font>
    <font>
      <b/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1"/>
      <color indexed="20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11"/>
      <color indexed="10"/>
      <name val="ＭＳ Ｐ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38" fillId="0" borderId="3" applyNumberFormat="0" applyFill="0" applyAlignment="0" applyProtection="0"/>
    <xf numFmtId="0" fontId="39" fillId="3" borderId="0" applyNumberFormat="0" applyBorder="0" applyAlignment="0" applyProtection="0"/>
    <xf numFmtId="0" fontId="40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41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7" borderId="4" applyNumberFormat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46" fillId="4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24" borderId="0" xfId="0" applyFill="1" applyAlignment="1">
      <alignment vertical="center"/>
    </xf>
    <xf numFmtId="49" fontId="11" fillId="24" borderId="0" xfId="0" applyNumberFormat="1" applyFont="1" applyFill="1" applyBorder="1" applyAlignment="1" applyProtection="1">
      <alignment vertical="top" wrapText="1"/>
      <protection/>
    </xf>
    <xf numFmtId="49" fontId="16" fillId="24" borderId="0" xfId="0" applyNumberFormat="1" applyFont="1" applyFill="1" applyBorder="1" applyAlignment="1" applyProtection="1">
      <alignment vertical="center" wrapText="1"/>
      <protection/>
    </xf>
    <xf numFmtId="49" fontId="1" fillId="24" borderId="0" xfId="0" applyNumberFormat="1" applyFont="1" applyFill="1" applyBorder="1" applyAlignment="1" applyProtection="1">
      <alignment vertical="top" wrapText="1"/>
      <protection/>
    </xf>
    <xf numFmtId="49" fontId="18" fillId="24" borderId="0" xfId="0" applyNumberFormat="1" applyFont="1" applyFill="1" applyBorder="1" applyAlignment="1" applyProtection="1">
      <alignment wrapText="1"/>
      <protection/>
    </xf>
    <xf numFmtId="49" fontId="11" fillId="24" borderId="0" xfId="0" applyNumberFormat="1" applyFont="1" applyFill="1" applyBorder="1" applyAlignment="1" applyProtection="1">
      <alignment vertical="center" wrapText="1" shrinkToFit="1"/>
      <protection/>
    </xf>
    <xf numFmtId="49" fontId="1" fillId="24" borderId="0" xfId="0" applyNumberFormat="1" applyFont="1" applyFill="1" applyBorder="1" applyAlignment="1" applyProtection="1">
      <alignment vertical="center" wrapText="1" shrinkToFit="1"/>
      <protection/>
    </xf>
    <xf numFmtId="49" fontId="11" fillId="24" borderId="0" xfId="0" applyNumberFormat="1" applyFont="1" applyFill="1" applyBorder="1" applyAlignment="1" applyProtection="1">
      <alignment horizontal="left" vertical="center" wrapText="1" shrinkToFit="1"/>
      <protection/>
    </xf>
    <xf numFmtId="49" fontId="16" fillId="24" borderId="0" xfId="0" applyNumberFormat="1" applyFont="1" applyFill="1" applyBorder="1" applyAlignment="1" applyProtection="1">
      <alignment horizontal="left" vertical="center" wrapText="1" shrinkToFit="1"/>
      <protection/>
    </xf>
    <xf numFmtId="49" fontId="16" fillId="24" borderId="0" xfId="0" applyNumberFormat="1" applyFont="1" applyFill="1" applyBorder="1" applyAlignment="1" applyProtection="1">
      <alignment horizontal="center" vertical="center" wrapText="1" shrinkToFit="1"/>
      <protection/>
    </xf>
    <xf numFmtId="49" fontId="1" fillId="24" borderId="0" xfId="0" applyNumberFormat="1" applyFont="1" applyFill="1" applyBorder="1" applyAlignment="1" applyProtection="1">
      <alignment horizontal="left" vertical="center" wrapText="1" shrinkToFit="1"/>
      <protection/>
    </xf>
    <xf numFmtId="49" fontId="11" fillId="24" borderId="0" xfId="0" applyNumberFormat="1" applyFont="1" applyFill="1" applyBorder="1" applyAlignment="1" applyProtection="1">
      <alignment horizontal="center" vertical="center" wrapText="1" shrinkToFit="1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19" fillId="24" borderId="0" xfId="0" applyNumberFormat="1" applyFont="1" applyFill="1" applyBorder="1" applyAlignment="1" applyProtection="1">
      <alignment vertical="center" wrapText="1"/>
      <protection/>
    </xf>
    <xf numFmtId="0" fontId="20" fillId="24" borderId="0" xfId="43" applyFont="1" applyFill="1" applyBorder="1" applyAlignment="1" applyProtection="1">
      <alignment vertical="center" wrapText="1"/>
      <protection/>
    </xf>
    <xf numFmtId="49" fontId="11" fillId="24" borderId="0" xfId="0" applyNumberFormat="1" applyFont="1" applyFill="1" applyBorder="1" applyAlignment="1" applyProtection="1">
      <alignment vertical="center"/>
      <protection/>
    </xf>
    <xf numFmtId="0" fontId="7" fillId="24" borderId="0" xfId="0" applyFont="1" applyFill="1" applyAlignment="1">
      <alignment vertical="center"/>
    </xf>
    <xf numFmtId="49" fontId="11" fillId="24" borderId="0" xfId="0" applyNumberFormat="1" applyFont="1" applyFill="1" applyBorder="1" applyAlignment="1" applyProtection="1">
      <alignment wrapText="1"/>
      <protection/>
    </xf>
    <xf numFmtId="0" fontId="1" fillId="24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24" borderId="0" xfId="0" applyFill="1" applyAlignment="1" applyProtection="1">
      <alignment vertical="center"/>
      <protection/>
    </xf>
    <xf numFmtId="0" fontId="14" fillId="24" borderId="0" xfId="0" applyFont="1" applyFill="1" applyAlignment="1" applyProtection="1">
      <alignment vertical="center" wrapText="1"/>
      <protection/>
    </xf>
    <xf numFmtId="0" fontId="0" fillId="24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4" fillId="8" borderId="11" xfId="0" applyNumberFormat="1" applyFont="1" applyFill="1" applyBorder="1" applyAlignment="1" applyProtection="1">
      <alignment vertical="center"/>
      <protection/>
    </xf>
    <xf numFmtId="0" fontId="4" fillId="8" borderId="12" xfId="0" applyNumberFormat="1" applyFont="1" applyFill="1" applyBorder="1" applyAlignment="1" applyProtection="1">
      <alignment vertical="center"/>
      <protection/>
    </xf>
    <xf numFmtId="0" fontId="4" fillId="8" borderId="13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Alignment="1" applyProtection="1">
      <alignment vertical="center"/>
      <protection/>
    </xf>
    <xf numFmtId="0" fontId="3" fillId="4" borderId="11" xfId="0" applyNumberFormat="1" applyFont="1" applyFill="1" applyBorder="1" applyAlignment="1" applyProtection="1">
      <alignment vertical="center"/>
      <protection/>
    </xf>
    <xf numFmtId="0" fontId="3" fillId="4" borderId="13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0" fontId="4" fillId="7" borderId="12" xfId="0" applyNumberFormat="1" applyFont="1" applyFill="1" applyBorder="1" applyAlignment="1" applyProtection="1">
      <alignment vertical="center"/>
      <protection/>
    </xf>
    <xf numFmtId="0" fontId="4" fillId="7" borderId="11" xfId="0" applyNumberFormat="1" applyFont="1" applyFill="1" applyBorder="1" applyAlignment="1" applyProtection="1">
      <alignment vertical="center"/>
      <protection/>
    </xf>
    <xf numFmtId="0" fontId="4" fillId="7" borderId="13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4" borderId="10" xfId="0" applyNumberFormat="1" applyFont="1" applyFill="1" applyBorder="1" applyAlignment="1" applyProtection="1">
      <alignment vertical="center"/>
      <protection/>
    </xf>
    <xf numFmtId="0" fontId="3" fillId="4" borderId="12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4" borderId="10" xfId="0" applyNumberForma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25" fillId="21" borderId="12" xfId="0" applyNumberFormat="1" applyFont="1" applyFill="1" applyBorder="1" applyAlignment="1" applyProtection="1">
      <alignment vertical="center"/>
      <protection/>
    </xf>
    <xf numFmtId="0" fontId="25" fillId="21" borderId="11" xfId="0" applyNumberFormat="1" applyFont="1" applyFill="1" applyBorder="1" applyAlignment="1" applyProtection="1">
      <alignment vertical="center"/>
      <protection/>
    </xf>
    <xf numFmtId="0" fontId="22" fillId="18" borderId="14" xfId="0" applyNumberFormat="1" applyFont="1" applyFill="1" applyBorder="1" applyAlignment="1" applyProtection="1">
      <alignment vertical="center"/>
      <protection/>
    </xf>
    <xf numFmtId="0" fontId="3" fillId="18" borderId="14" xfId="0" applyNumberFormat="1" applyFont="1" applyFill="1" applyBorder="1" applyAlignment="1" applyProtection="1">
      <alignment vertical="center"/>
      <protection/>
    </xf>
    <xf numFmtId="0" fontId="22" fillId="25" borderId="15" xfId="0" applyNumberFormat="1" applyFont="1" applyFill="1" applyBorder="1" applyAlignment="1" applyProtection="1">
      <alignment vertical="center"/>
      <protection/>
    </xf>
    <xf numFmtId="0" fontId="22" fillId="25" borderId="16" xfId="0" applyNumberFormat="1" applyFont="1" applyFill="1" applyBorder="1" applyAlignment="1" applyProtection="1">
      <alignment vertical="center"/>
      <protection/>
    </xf>
    <xf numFmtId="0" fontId="22" fillId="25" borderId="17" xfId="0" applyNumberFormat="1" applyFont="1" applyFill="1" applyBorder="1" applyAlignment="1" applyProtection="1">
      <alignment vertical="center"/>
      <protection/>
    </xf>
    <xf numFmtId="0" fontId="4" fillId="8" borderId="18" xfId="0" applyNumberFormat="1" applyFont="1" applyFill="1" applyBorder="1" applyAlignment="1" applyProtection="1">
      <alignment vertical="center"/>
      <protection/>
    </xf>
    <xf numFmtId="0" fontId="4" fillId="8" borderId="19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Border="1" applyAlignment="1" applyProtection="1">
      <alignment vertical="center"/>
      <protection/>
    </xf>
    <xf numFmtId="0" fontId="3" fillId="0" borderId="21" xfId="0" applyNumberFormat="1" applyFont="1" applyBorder="1" applyAlignment="1" applyProtection="1">
      <alignment vertical="center"/>
      <protection/>
    </xf>
    <xf numFmtId="0" fontId="22" fillId="15" borderId="22" xfId="0" applyNumberFormat="1" applyFont="1" applyFill="1" applyBorder="1" applyAlignment="1" applyProtection="1">
      <alignment vertical="center"/>
      <protection/>
    </xf>
    <xf numFmtId="0" fontId="22" fillId="15" borderId="23" xfId="0" applyNumberFormat="1" applyFont="1" applyFill="1" applyBorder="1" applyAlignment="1" applyProtection="1">
      <alignment vertical="center"/>
      <protection/>
    </xf>
    <xf numFmtId="0" fontId="22" fillId="15" borderId="24" xfId="0" applyNumberFormat="1" applyFont="1" applyFill="1" applyBorder="1" applyAlignment="1" applyProtection="1">
      <alignment vertical="center"/>
      <protection/>
    </xf>
    <xf numFmtId="0" fontId="4" fillId="7" borderId="18" xfId="0" applyNumberFormat="1" applyFont="1" applyFill="1" applyBorder="1" applyAlignment="1" applyProtection="1">
      <alignment vertical="center"/>
      <protection/>
    </xf>
    <xf numFmtId="0" fontId="4" fillId="7" borderId="19" xfId="0" applyNumberFormat="1" applyFont="1" applyFill="1" applyBorder="1" applyAlignment="1" applyProtection="1">
      <alignment vertical="center"/>
      <protection/>
    </xf>
    <xf numFmtId="0" fontId="22" fillId="19" borderId="22" xfId="0" applyNumberFormat="1" applyFont="1" applyFill="1" applyBorder="1" applyAlignment="1" applyProtection="1">
      <alignment vertical="center"/>
      <protection/>
    </xf>
    <xf numFmtId="0" fontId="12" fillId="19" borderId="23" xfId="0" applyNumberFormat="1" applyFont="1" applyFill="1" applyBorder="1" applyAlignment="1" applyProtection="1">
      <alignment vertical="center"/>
      <protection/>
    </xf>
    <xf numFmtId="0" fontId="3" fillId="19" borderId="23" xfId="0" applyNumberFormat="1" applyFont="1" applyFill="1" applyBorder="1" applyAlignment="1" applyProtection="1">
      <alignment vertical="center"/>
      <protection/>
    </xf>
    <xf numFmtId="0" fontId="12" fillId="19" borderId="24" xfId="0" applyNumberFormat="1" applyFont="1" applyFill="1" applyBorder="1" applyAlignment="1" applyProtection="1">
      <alignment vertical="center"/>
      <protection/>
    </xf>
    <xf numFmtId="0" fontId="12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Border="1" applyAlignment="1" applyProtection="1">
      <alignment vertical="center"/>
      <protection/>
    </xf>
    <xf numFmtId="0" fontId="3" fillId="0" borderId="28" xfId="0" applyNumberFormat="1" applyFont="1" applyBorder="1" applyAlignment="1" applyProtection="1">
      <alignment vertical="center"/>
      <protection/>
    </xf>
    <xf numFmtId="0" fontId="3" fillId="0" borderId="29" xfId="0" applyNumberFormat="1" applyFont="1" applyBorder="1" applyAlignment="1" applyProtection="1">
      <alignment vertical="center"/>
      <protection/>
    </xf>
    <xf numFmtId="0" fontId="3" fillId="0" borderId="30" xfId="0" applyNumberFormat="1" applyFont="1" applyBorder="1" applyAlignment="1" applyProtection="1">
      <alignment vertical="center"/>
      <protection/>
    </xf>
    <xf numFmtId="0" fontId="3" fillId="7" borderId="27" xfId="0" applyNumberFormat="1" applyFont="1" applyFill="1" applyBorder="1" applyAlignment="1" applyProtection="1">
      <alignment vertical="center"/>
      <protection/>
    </xf>
    <xf numFmtId="0" fontId="3" fillId="7" borderId="20" xfId="0" applyNumberFormat="1" applyFont="1" applyFill="1" applyBorder="1" applyAlignment="1" applyProtection="1">
      <alignment vertical="center"/>
      <protection/>
    </xf>
    <xf numFmtId="0" fontId="3" fillId="7" borderId="21" xfId="0" applyNumberFormat="1" applyFont="1" applyFill="1" applyBorder="1" applyAlignment="1" applyProtection="1">
      <alignment vertical="center"/>
      <protection/>
    </xf>
    <xf numFmtId="0" fontId="3" fillId="8" borderId="27" xfId="0" applyNumberFormat="1" applyFont="1" applyFill="1" applyBorder="1" applyAlignment="1" applyProtection="1">
      <alignment vertical="center"/>
      <protection/>
    </xf>
    <xf numFmtId="0" fontId="3" fillId="8" borderId="20" xfId="0" applyNumberFormat="1" applyFont="1" applyFill="1" applyBorder="1" applyAlignment="1" applyProtection="1">
      <alignment vertical="center"/>
      <protection/>
    </xf>
    <xf numFmtId="0" fontId="3" fillId="8" borderId="21" xfId="0" applyNumberFormat="1" applyFont="1" applyFill="1" applyBorder="1" applyAlignment="1" applyProtection="1">
      <alignment vertical="center"/>
      <protection/>
    </xf>
    <xf numFmtId="0" fontId="12" fillId="0" borderId="31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Border="1" applyAlignment="1" applyProtection="1">
      <alignment vertical="center"/>
      <protection/>
    </xf>
    <xf numFmtId="0" fontId="3" fillId="0" borderId="32" xfId="0" applyNumberFormat="1" applyFont="1" applyFill="1" applyBorder="1" applyAlignment="1" applyProtection="1">
      <alignment vertical="center"/>
      <protection/>
    </xf>
    <xf numFmtId="0" fontId="3" fillId="21" borderId="27" xfId="0" applyNumberFormat="1" applyFont="1" applyFill="1" applyBorder="1" applyAlignment="1" applyProtection="1">
      <alignment vertical="center"/>
      <protection/>
    </xf>
    <xf numFmtId="0" fontId="24" fillId="21" borderId="20" xfId="0" applyNumberFormat="1" applyFont="1" applyFill="1" applyBorder="1" applyAlignment="1" applyProtection="1">
      <alignment vertical="center"/>
      <protection/>
    </xf>
    <xf numFmtId="0" fontId="3" fillId="21" borderId="20" xfId="0" applyNumberFormat="1" applyFont="1" applyFill="1" applyBorder="1" applyAlignment="1" applyProtection="1">
      <alignment vertical="center"/>
      <protection/>
    </xf>
    <xf numFmtId="0" fontId="24" fillId="21" borderId="18" xfId="0" applyNumberFormat="1" applyFont="1" applyFill="1" applyBorder="1" applyAlignment="1" applyProtection="1">
      <alignment vertical="center"/>
      <protection/>
    </xf>
    <xf numFmtId="0" fontId="24" fillId="21" borderId="12" xfId="0" applyNumberFormat="1" applyFont="1" applyFill="1" applyBorder="1" applyAlignment="1" applyProtection="1">
      <alignment vertical="center"/>
      <protection/>
    </xf>
    <xf numFmtId="0" fontId="24" fillId="21" borderId="13" xfId="0" applyNumberFormat="1" applyFont="1" applyFill="1" applyBorder="1" applyAlignment="1" applyProtection="1">
      <alignment vertical="center"/>
      <protection/>
    </xf>
    <xf numFmtId="0" fontId="24" fillId="21" borderId="19" xfId="0" applyNumberFormat="1" applyFont="1" applyFill="1" applyBorder="1" applyAlignment="1" applyProtection="1">
      <alignment vertical="center"/>
      <protection/>
    </xf>
    <xf numFmtId="0" fontId="3" fillId="21" borderId="21" xfId="0" applyNumberFormat="1" applyFont="1" applyFill="1" applyBorder="1" applyAlignment="1" applyProtection="1">
      <alignment vertical="center"/>
      <protection/>
    </xf>
    <xf numFmtId="0" fontId="3" fillId="3" borderId="25" xfId="0" applyNumberFormat="1" applyFont="1" applyFill="1" applyBorder="1" applyAlignment="1" applyProtection="1">
      <alignment vertical="center"/>
      <protection/>
    </xf>
    <xf numFmtId="0" fontId="3" fillId="3" borderId="10" xfId="0" applyNumberFormat="1" applyFont="1" applyFill="1" applyBorder="1" applyAlignment="1" applyProtection="1">
      <alignment vertical="center"/>
      <protection/>
    </xf>
    <xf numFmtId="0" fontId="4" fillId="3" borderId="10" xfId="0" applyNumberFormat="1" applyFont="1" applyFill="1" applyBorder="1" applyAlignment="1" applyProtection="1">
      <alignment vertical="center"/>
      <protection/>
    </xf>
    <xf numFmtId="0" fontId="3" fillId="3" borderId="26" xfId="0" applyNumberFormat="1" applyFont="1" applyFill="1" applyBorder="1" applyAlignment="1" applyProtection="1">
      <alignment vertical="center"/>
      <protection/>
    </xf>
    <xf numFmtId="0" fontId="3" fillId="3" borderId="27" xfId="0" applyNumberFormat="1" applyFont="1" applyFill="1" applyBorder="1" applyAlignment="1" applyProtection="1">
      <alignment vertical="center"/>
      <protection/>
    </xf>
    <xf numFmtId="0" fontId="3" fillId="3" borderId="20" xfId="0" applyNumberFormat="1" applyFont="1" applyFill="1" applyBorder="1" applyAlignment="1" applyProtection="1">
      <alignment vertical="center"/>
      <protection/>
    </xf>
    <xf numFmtId="0" fontId="3" fillId="3" borderId="21" xfId="0" applyNumberFormat="1" applyFont="1" applyFill="1" applyBorder="1" applyAlignment="1" applyProtection="1">
      <alignment vertical="center"/>
      <protection/>
    </xf>
    <xf numFmtId="0" fontId="3" fillId="0" borderId="33" xfId="0" applyNumberFormat="1" applyFont="1" applyBorder="1" applyAlignment="1" applyProtection="1">
      <alignment vertical="center"/>
      <protection/>
    </xf>
    <xf numFmtId="0" fontId="3" fillId="0" borderId="34" xfId="0" applyNumberFormat="1" applyFont="1" applyBorder="1" applyAlignment="1" applyProtection="1">
      <alignment vertical="center"/>
      <protection/>
    </xf>
    <xf numFmtId="0" fontId="22" fillId="18" borderId="35" xfId="0" applyNumberFormat="1" applyFont="1" applyFill="1" applyBorder="1" applyAlignment="1" applyProtection="1">
      <alignment vertical="center"/>
      <protection/>
    </xf>
    <xf numFmtId="0" fontId="3" fillId="4" borderId="36" xfId="0" applyNumberFormat="1" applyFont="1" applyFill="1" applyBorder="1" applyAlignment="1" applyProtection="1">
      <alignment vertical="center"/>
      <protection/>
    </xf>
    <xf numFmtId="0" fontId="3" fillId="0" borderId="37" xfId="0" applyNumberFormat="1" applyFont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3" fillId="0" borderId="38" xfId="0" applyNumberFormat="1" applyFont="1" applyBorder="1" applyAlignment="1" applyProtection="1">
      <alignment vertical="center"/>
      <protection/>
    </xf>
    <xf numFmtId="0" fontId="24" fillId="21" borderId="39" xfId="0" applyNumberFormat="1" applyFont="1" applyFill="1" applyBorder="1" applyAlignment="1" applyProtection="1">
      <alignment vertical="center"/>
      <protection/>
    </xf>
    <xf numFmtId="0" fontId="14" fillId="4" borderId="10" xfId="0" applyNumberFormat="1" applyFont="1" applyFill="1" applyBorder="1" applyAlignment="1" applyProtection="1">
      <alignment horizontal="center" vertical="center"/>
      <protection/>
    </xf>
    <xf numFmtId="0" fontId="22" fillId="18" borderId="40" xfId="0" applyNumberFormat="1" applyFont="1" applyFill="1" applyBorder="1" applyAlignment="1" applyProtection="1">
      <alignment vertical="center"/>
      <protection/>
    </xf>
    <xf numFmtId="0" fontId="3" fillId="18" borderId="23" xfId="0" applyNumberFormat="1" applyFont="1" applyFill="1" applyBorder="1" applyAlignment="1" applyProtection="1">
      <alignment vertical="center"/>
      <protection/>
    </xf>
    <xf numFmtId="0" fontId="22" fillId="26" borderId="22" xfId="0" applyNumberFormat="1" applyFont="1" applyFill="1" applyBorder="1" applyAlignment="1" applyProtection="1">
      <alignment vertical="center"/>
      <protection/>
    </xf>
    <xf numFmtId="0" fontId="3" fillId="26" borderId="23" xfId="0" applyNumberFormat="1" applyFont="1" applyFill="1" applyBorder="1" applyAlignment="1" applyProtection="1">
      <alignment vertical="center"/>
      <protection/>
    </xf>
    <xf numFmtId="0" fontId="3" fillId="26" borderId="24" xfId="0" applyNumberFormat="1" applyFont="1" applyFill="1" applyBorder="1" applyAlignment="1" applyProtection="1">
      <alignment vertical="center"/>
      <protection/>
    </xf>
    <xf numFmtId="0" fontId="3" fillId="18" borderId="16" xfId="0" applyNumberFormat="1" applyFont="1" applyFill="1" applyBorder="1" applyAlignment="1" applyProtection="1">
      <alignment vertical="center"/>
      <protection/>
    </xf>
    <xf numFmtId="0" fontId="3" fillId="18" borderId="41" xfId="0" applyNumberFormat="1" applyFont="1" applyFill="1" applyBorder="1" applyAlignment="1" applyProtection="1">
      <alignment vertical="center"/>
      <protection/>
    </xf>
    <xf numFmtId="0" fontId="7" fillId="24" borderId="0" xfId="0" applyFont="1" applyFill="1" applyAlignment="1" applyProtection="1">
      <alignment vertical="center"/>
      <protection/>
    </xf>
    <xf numFmtId="49" fontId="15" fillId="24" borderId="0" xfId="0" applyNumberFormat="1" applyFont="1" applyFill="1" applyAlignment="1" applyProtection="1">
      <alignment horizontal="center" vertical="center" wrapText="1"/>
      <protection/>
    </xf>
    <xf numFmtId="49" fontId="29" fillId="24" borderId="0" xfId="0" applyNumberFormat="1" applyFont="1" applyFill="1" applyBorder="1" applyAlignment="1" applyProtection="1">
      <alignment horizontal="left" vertical="center"/>
      <protection/>
    </xf>
    <xf numFmtId="49" fontId="15" fillId="24" borderId="0" xfId="0" applyNumberFormat="1" applyFont="1" applyFill="1" applyBorder="1" applyAlignment="1" applyProtection="1">
      <alignment horizontal="center" vertical="center"/>
      <protection/>
    </xf>
    <xf numFmtId="49" fontId="26" fillId="24" borderId="0" xfId="0" applyNumberFormat="1" applyFont="1" applyFill="1" applyAlignment="1" applyProtection="1">
      <alignment horizontal="left" vertical="center"/>
      <protection/>
    </xf>
    <xf numFmtId="0" fontId="9" fillId="24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49" fontId="27" fillId="24" borderId="42" xfId="0" applyNumberFormat="1" applyFont="1" applyFill="1" applyBorder="1" applyAlignment="1" applyProtection="1">
      <alignment horizontal="left" wrapText="1" indent="1"/>
      <protection locked="0"/>
    </xf>
    <xf numFmtId="49" fontId="9" fillId="24" borderId="43" xfId="0" applyNumberFormat="1" applyFont="1" applyFill="1" applyBorder="1" applyAlignment="1" applyProtection="1">
      <alignment horizontal="left" vertical="center"/>
      <protection/>
    </xf>
    <xf numFmtId="49" fontId="47" fillId="24" borderId="44" xfId="0" applyNumberFormat="1" applyFont="1" applyFill="1" applyBorder="1" applyAlignment="1" applyProtection="1">
      <alignment horizontal="center" vertical="center" wrapText="1"/>
      <protection/>
    </xf>
    <xf numFmtId="0" fontId="47" fillId="24" borderId="44" xfId="0" applyNumberFormat="1" applyFont="1" applyFill="1" applyBorder="1" applyAlignment="1" applyProtection="1">
      <alignment horizontal="center" vertical="center"/>
      <protection/>
    </xf>
    <xf numFmtId="49" fontId="47" fillId="24" borderId="44" xfId="0" applyNumberFormat="1" applyFont="1" applyFill="1" applyBorder="1" applyAlignment="1" applyProtection="1">
      <alignment horizontal="center" vertical="center"/>
      <protection/>
    </xf>
    <xf numFmtId="49" fontId="47" fillId="24" borderId="45" xfId="0" applyNumberFormat="1" applyFont="1" applyFill="1" applyBorder="1" applyAlignment="1">
      <alignment horizontal="center" vertical="center" wrapText="1"/>
    </xf>
    <xf numFmtId="49" fontId="47" fillId="24" borderId="45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Alignment="1" applyProtection="1">
      <alignment vertical="center" wrapText="1"/>
      <protection/>
    </xf>
    <xf numFmtId="49" fontId="26" fillId="24" borderId="0" xfId="0" applyNumberFormat="1" applyFont="1" applyFill="1" applyBorder="1" applyAlignment="1" applyProtection="1">
      <alignment vertical="center" wrapText="1"/>
      <protection/>
    </xf>
    <xf numFmtId="49" fontId="16" fillId="24" borderId="0" xfId="0" applyNumberFormat="1" applyFont="1" applyFill="1" applyBorder="1" applyAlignment="1" applyProtection="1">
      <alignment horizontal="left" vertical="center" wrapText="1"/>
      <protection/>
    </xf>
    <xf numFmtId="49" fontId="9" fillId="24" borderId="0" xfId="0" applyNumberFormat="1" applyFont="1" applyFill="1" applyBorder="1" applyAlignment="1" applyProtection="1">
      <alignment horizontal="left" wrapText="1"/>
      <protection locked="0"/>
    </xf>
    <xf numFmtId="49" fontId="9" fillId="24" borderId="42" xfId="0" applyNumberFormat="1" applyFont="1" applyFill="1" applyBorder="1" applyAlignment="1" applyProtection="1">
      <alignment horizontal="left" wrapText="1"/>
      <protection locked="0"/>
    </xf>
    <xf numFmtId="49" fontId="16" fillId="24" borderId="0" xfId="0" applyNumberFormat="1" applyFont="1" applyFill="1" applyBorder="1" applyAlignment="1" applyProtection="1">
      <alignment horizontal="left" vertical="center" wrapText="1" shrinkToFit="1"/>
      <protection/>
    </xf>
    <xf numFmtId="0" fontId="7" fillId="24" borderId="0" xfId="0" applyFont="1" applyFill="1" applyAlignment="1" applyProtection="1">
      <alignment horizontal="left" vertical="center"/>
      <protection/>
    </xf>
    <xf numFmtId="49" fontId="16" fillId="24" borderId="0" xfId="0" applyNumberFormat="1" applyFont="1" applyFill="1" applyBorder="1" applyAlignment="1" applyProtection="1">
      <alignment horizontal="left"/>
      <protection/>
    </xf>
    <xf numFmtId="49" fontId="31" fillId="24" borderId="0" xfId="0" applyNumberFormat="1" applyFont="1" applyFill="1" applyAlignment="1" applyProtection="1">
      <alignment horizontal="center" vertical="center" wrapText="1"/>
      <protection/>
    </xf>
    <xf numFmtId="49" fontId="30" fillId="24" borderId="0" xfId="0" applyNumberFormat="1" applyFont="1" applyFill="1" applyAlignment="1" applyProtection="1">
      <alignment horizontal="center" vertical="center" shrinkToFit="1"/>
      <protection/>
    </xf>
    <xf numFmtId="49" fontId="7" fillId="24" borderId="11" xfId="0" applyNumberFormat="1" applyFont="1" applyFill="1" applyBorder="1" applyAlignment="1" applyProtection="1">
      <alignment horizontal="left" wrapText="1"/>
      <protection/>
    </xf>
    <xf numFmtId="49" fontId="7" fillId="24" borderId="12" xfId="0" applyNumberFormat="1" applyFont="1" applyFill="1" applyBorder="1" applyAlignment="1" applyProtection="1">
      <alignment horizontal="left"/>
      <protection/>
    </xf>
    <xf numFmtId="49" fontId="7" fillId="24" borderId="13" xfId="0" applyNumberFormat="1" applyFont="1" applyFill="1" applyBorder="1" applyAlignment="1" applyProtection="1">
      <alignment horizontal="left"/>
      <protection/>
    </xf>
    <xf numFmtId="49" fontId="3" fillId="24" borderId="46" xfId="0" applyNumberFormat="1" applyFont="1" applyFill="1" applyBorder="1" applyAlignment="1" applyProtection="1">
      <alignment horizontal="left" indent="1"/>
      <protection locked="0"/>
    </xf>
    <xf numFmtId="49" fontId="0" fillId="24" borderId="0" xfId="0" applyNumberFormat="1" applyFont="1" applyFill="1" applyBorder="1" applyAlignment="1" applyProtection="1">
      <alignment horizontal="left" wrapText="1"/>
      <protection locked="0"/>
    </xf>
    <xf numFmtId="49" fontId="0" fillId="24" borderId="46" xfId="0" applyNumberFormat="1" applyFont="1" applyFill="1" applyBorder="1" applyAlignment="1" applyProtection="1">
      <alignment horizontal="left" wrapText="1"/>
      <protection locked="0"/>
    </xf>
    <xf numFmtId="49" fontId="6" fillId="24" borderId="47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4" borderId="48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4" borderId="49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4" borderId="50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4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4" borderId="51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4" borderId="52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4" borderId="46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4" borderId="53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4" borderId="46" xfId="0" applyNumberFormat="1" applyFont="1" applyFill="1" applyBorder="1" applyAlignment="1" applyProtection="1">
      <alignment horizontal="center" wrapText="1" shrinkToFit="1"/>
      <protection locked="0"/>
    </xf>
    <xf numFmtId="49" fontId="16" fillId="24" borderId="0" xfId="0" applyNumberFormat="1" applyFont="1" applyFill="1" applyBorder="1" applyAlignment="1" applyProtection="1">
      <alignment horizontal="center" vertical="center" wrapText="1" shrinkToFit="1"/>
      <protection/>
    </xf>
    <xf numFmtId="49" fontId="10" fillId="24" borderId="46" xfId="0" applyNumberFormat="1" applyFont="1" applyFill="1" applyBorder="1" applyAlignment="1" applyProtection="1">
      <alignment horizontal="center" wrapText="1" shrinkToFit="1"/>
      <protection locked="0"/>
    </xf>
    <xf numFmtId="49" fontId="17" fillId="24" borderId="0" xfId="0" applyNumberFormat="1" applyFont="1" applyFill="1" applyBorder="1" applyAlignment="1" applyProtection="1">
      <alignment horizontal="center"/>
      <protection locked="0"/>
    </xf>
    <xf numFmtId="49" fontId="17" fillId="24" borderId="46" xfId="0" applyNumberFormat="1" applyFont="1" applyFill="1" applyBorder="1" applyAlignment="1" applyProtection="1">
      <alignment horizontal="center"/>
      <protection locked="0"/>
    </xf>
    <xf numFmtId="0" fontId="16" fillId="24" borderId="0" xfId="0" applyFont="1" applyFill="1" applyAlignment="1" applyProtection="1">
      <alignment horizontal="right"/>
      <protection/>
    </xf>
    <xf numFmtId="49" fontId="10" fillId="24" borderId="54" xfId="0" applyNumberFormat="1" applyFont="1" applyFill="1" applyBorder="1" applyAlignment="1" applyProtection="1">
      <alignment horizontal="center"/>
      <protection locked="0"/>
    </xf>
    <xf numFmtId="49" fontId="10" fillId="24" borderId="46" xfId="0" applyNumberFormat="1" applyFont="1" applyFill="1" applyBorder="1" applyAlignment="1" applyProtection="1">
      <alignment horizontal="center"/>
      <protection locked="0"/>
    </xf>
    <xf numFmtId="0" fontId="15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left"/>
    </xf>
    <xf numFmtId="0" fontId="7" fillId="24" borderId="55" xfId="0" applyFont="1" applyFill="1" applyBorder="1" applyAlignment="1">
      <alignment horizontal="left" vertical="top"/>
    </xf>
    <xf numFmtId="0" fontId="7" fillId="24" borderId="0" xfId="0" applyFont="1" applyFill="1" applyAlignment="1">
      <alignment horizontal="left" vertical="center"/>
    </xf>
    <xf numFmtId="0" fontId="13" fillId="24" borderId="56" xfId="0" applyFont="1" applyFill="1" applyBorder="1" applyAlignment="1">
      <alignment horizontal="left" vertical="top"/>
    </xf>
    <xf numFmtId="0" fontId="13" fillId="24" borderId="57" xfId="0" applyFont="1" applyFill="1" applyBorder="1" applyAlignment="1">
      <alignment horizontal="left" vertical="top"/>
    </xf>
    <xf numFmtId="0" fontId="13" fillId="24" borderId="58" xfId="0" applyFont="1" applyFill="1" applyBorder="1" applyAlignment="1">
      <alignment horizontal="left" vertical="top"/>
    </xf>
    <xf numFmtId="0" fontId="13" fillId="24" borderId="59" xfId="0" applyFont="1" applyFill="1" applyBorder="1" applyAlignment="1">
      <alignment horizontal="left" vertical="top"/>
    </xf>
    <xf numFmtId="0" fontId="13" fillId="24" borderId="0" xfId="0" applyFont="1" applyFill="1" applyBorder="1" applyAlignment="1">
      <alignment horizontal="left" vertical="top"/>
    </xf>
    <xf numFmtId="0" fontId="13" fillId="24" borderId="60" xfId="0" applyFont="1" applyFill="1" applyBorder="1" applyAlignment="1">
      <alignment horizontal="left" vertical="top"/>
    </xf>
    <xf numFmtId="0" fontId="13" fillId="24" borderId="40" xfId="0" applyFont="1" applyFill="1" applyBorder="1" applyAlignment="1">
      <alignment horizontal="left" vertical="top"/>
    </xf>
    <xf numFmtId="0" fontId="13" fillId="24" borderId="55" xfId="0" applyFont="1" applyFill="1" applyBorder="1" applyAlignment="1">
      <alignment horizontal="left" vertical="top"/>
    </xf>
    <xf numFmtId="0" fontId="13" fillId="24" borderId="61" xfId="0" applyFont="1" applyFill="1" applyBorder="1" applyAlignment="1">
      <alignment horizontal="left" vertical="top"/>
    </xf>
    <xf numFmtId="0" fontId="21" fillId="24" borderId="10" xfId="0" applyFont="1" applyFill="1" applyBorder="1" applyAlignment="1">
      <alignment vertical="top" textRotation="255" wrapText="1"/>
    </xf>
    <xf numFmtId="0" fontId="13" fillId="24" borderId="56" xfId="0" applyFont="1" applyFill="1" applyBorder="1" applyAlignment="1">
      <alignment horizontal="left" vertical="top" indent="1"/>
    </xf>
    <xf numFmtId="0" fontId="13" fillId="24" borderId="57" xfId="0" applyFont="1" applyFill="1" applyBorder="1" applyAlignment="1">
      <alignment horizontal="left" vertical="top" indent="1"/>
    </xf>
    <xf numFmtId="0" fontId="13" fillId="24" borderId="58" xfId="0" applyFont="1" applyFill="1" applyBorder="1" applyAlignment="1">
      <alignment horizontal="left" vertical="top" indent="1"/>
    </xf>
    <xf numFmtId="0" fontId="13" fillId="24" borderId="59" xfId="0" applyFont="1" applyFill="1" applyBorder="1" applyAlignment="1">
      <alignment horizontal="left" vertical="top" indent="1"/>
    </xf>
    <xf numFmtId="0" fontId="13" fillId="24" borderId="0" xfId="0" applyFont="1" applyFill="1" applyBorder="1" applyAlignment="1">
      <alignment horizontal="left" vertical="top" indent="1"/>
    </xf>
    <xf numFmtId="0" fontId="13" fillId="24" borderId="60" xfId="0" applyFont="1" applyFill="1" applyBorder="1" applyAlignment="1">
      <alignment horizontal="left" vertical="top" indent="1"/>
    </xf>
    <xf numFmtId="0" fontId="13" fillId="24" borderId="40" xfId="0" applyFont="1" applyFill="1" applyBorder="1" applyAlignment="1">
      <alignment horizontal="left" vertical="top" indent="1"/>
    </xf>
    <xf numFmtId="0" fontId="13" fillId="24" borderId="55" xfId="0" applyFont="1" applyFill="1" applyBorder="1" applyAlignment="1">
      <alignment horizontal="left" vertical="top" indent="1"/>
    </xf>
    <xf numFmtId="0" fontId="13" fillId="24" borderId="61" xfId="0" applyFont="1" applyFill="1" applyBorder="1" applyAlignment="1">
      <alignment horizontal="left" vertical="top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66675</xdr:rowOff>
    </xdr:from>
    <xdr:to>
      <xdr:col>14</xdr:col>
      <xdr:colOff>28575</xdr:colOff>
      <xdr:row>0</xdr:row>
      <xdr:rowOff>485775</xdr:rowOff>
    </xdr:to>
    <xdr:sp>
      <xdr:nvSpPr>
        <xdr:cNvPr id="1" name="Rectangle 85"/>
        <xdr:cNvSpPr>
          <a:spLocks/>
        </xdr:cNvSpPr>
      </xdr:nvSpPr>
      <xdr:spPr>
        <a:xfrm>
          <a:off x="2524125" y="66675"/>
          <a:ext cx="150495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13</xdr:row>
      <xdr:rowOff>295275</xdr:rowOff>
    </xdr:from>
    <xdr:to>
      <xdr:col>22</xdr:col>
      <xdr:colOff>352425</xdr:colOff>
      <xdr:row>15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4810125" y="4200525"/>
          <a:ext cx="10210800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事務局より調整のご連絡を差し上げる場合があります。</a:t>
          </a:r>
        </a:p>
      </xdr:txBody>
    </xdr:sp>
    <xdr:clientData/>
  </xdr:twoCellAnchor>
  <xdr:twoCellAnchor>
    <xdr:from>
      <xdr:col>7</xdr:col>
      <xdr:colOff>209550</xdr:colOff>
      <xdr:row>6</xdr:row>
      <xdr:rowOff>9525</xdr:rowOff>
    </xdr:from>
    <xdr:to>
      <xdr:col>22</xdr:col>
      <xdr:colOff>295275</xdr:colOff>
      <xdr:row>8</xdr:row>
      <xdr:rowOff>85725</xdr:rowOff>
    </xdr:to>
    <xdr:sp>
      <xdr:nvSpPr>
        <xdr:cNvPr id="2" name="AutoShape 4"/>
        <xdr:cNvSpPr>
          <a:spLocks/>
        </xdr:cNvSpPr>
      </xdr:nvSpPr>
      <xdr:spPr>
        <a:xfrm>
          <a:off x="4876800" y="1809750"/>
          <a:ext cx="1008697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1</a:t>
          </a:r>
          <a:r>
            <a:rPr lang="en-US" cap="none" sz="1100" b="0" i="0" u="none" baseline="0">
              <a:solidFill>
                <a:srgbClr val="DD0806"/>
              </a:solidFill>
            </a:rPr>
            <a:t>出品者につき長机</a:t>
          </a:r>
          <a:r>
            <a:rPr lang="en-US" cap="none" sz="1100" b="0" i="0" u="none" baseline="0">
              <a:solidFill>
                <a:srgbClr val="DD0806"/>
              </a:solidFill>
            </a:rPr>
            <a:t>1</a:t>
          </a:r>
          <a:r>
            <a:rPr lang="en-US" cap="none" sz="1100" b="0" i="0" u="none" baseline="0">
              <a:solidFill>
                <a:srgbClr val="DD0806"/>
              </a:solidFill>
            </a:rPr>
            <a:t>台程度のスペースで試食・展示を行います。
</a:t>
          </a:r>
          <a:r>
            <a:rPr lang="en-US" cap="none" sz="1100" b="0" i="0" u="none" baseline="0">
              <a:solidFill>
                <a:srgbClr val="DD0806"/>
              </a:solidFill>
            </a:rPr>
            <a:t>バイヤー</a:t>
          </a:r>
          <a:r>
            <a:rPr lang="en-US" cap="none" sz="1100" b="0" i="0" u="none" baseline="0">
              <a:solidFill>
                <a:srgbClr val="DD0806"/>
              </a:solidFill>
            </a:rPr>
            <a:t>20</a:t>
          </a:r>
          <a:r>
            <a:rPr lang="en-US" cap="none" sz="1100" b="0" i="0" u="none" baseline="0">
              <a:solidFill>
                <a:srgbClr val="DD0806"/>
              </a:solidFill>
            </a:rPr>
            <a:t>人弱が試食する想定で量を決定して下さい。
</a:t>
          </a:r>
          <a:r>
            <a:rPr lang="en-US" cap="none" sz="1100" b="0" i="0" u="none" baseline="0">
              <a:solidFill>
                <a:srgbClr val="DD0806"/>
              </a:solidFill>
            </a:rPr>
            <a:t>刃物と火気は持込できません。電気機器は容量をお書き下さい。</a:t>
          </a:r>
        </a:p>
      </xdr:txBody>
    </xdr:sp>
    <xdr:clientData/>
  </xdr:twoCellAnchor>
  <xdr:twoCellAnchor>
    <xdr:from>
      <xdr:col>7</xdr:col>
      <xdr:colOff>209550</xdr:colOff>
      <xdr:row>20</xdr:row>
      <xdr:rowOff>295275</xdr:rowOff>
    </xdr:from>
    <xdr:to>
      <xdr:col>22</xdr:col>
      <xdr:colOff>247650</xdr:colOff>
      <xdr:row>22</xdr:row>
      <xdr:rowOff>180975</xdr:rowOff>
    </xdr:to>
    <xdr:sp>
      <xdr:nvSpPr>
        <xdr:cNvPr id="3" name="AutoShape 5"/>
        <xdr:cNvSpPr>
          <a:spLocks/>
        </xdr:cNvSpPr>
      </xdr:nvSpPr>
      <xdr:spPr>
        <a:xfrm>
          <a:off x="4876800" y="6381750"/>
          <a:ext cx="1003935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刃物の貸出が出来ません。切り分ける必要があるものについては、ホテルへご依頼下さい。</a:t>
          </a:r>
        </a:p>
      </xdr:txBody>
    </xdr:sp>
    <xdr:clientData/>
  </xdr:twoCellAnchor>
  <xdr:twoCellAnchor>
    <xdr:from>
      <xdr:col>7</xdr:col>
      <xdr:colOff>142875</xdr:colOff>
      <xdr:row>17</xdr:row>
      <xdr:rowOff>28575</xdr:rowOff>
    </xdr:from>
    <xdr:to>
      <xdr:col>22</xdr:col>
      <xdr:colOff>352425</xdr:colOff>
      <xdr:row>18</xdr:row>
      <xdr:rowOff>142875</xdr:rowOff>
    </xdr:to>
    <xdr:sp>
      <xdr:nvSpPr>
        <xdr:cNvPr id="4" name="AutoShape 6"/>
        <xdr:cNvSpPr>
          <a:spLocks/>
        </xdr:cNvSpPr>
      </xdr:nvSpPr>
      <xdr:spPr>
        <a:xfrm>
          <a:off x="4810125" y="5153025"/>
          <a:ext cx="10210800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調理については、食品衛生上の問題もございますので、なるべくホテル側にお任せください。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F38"/>
  <sheetViews>
    <sheetView tabSelected="1" zoomScaleSheetLayoutView="100" zoomScalePageLayoutView="0" workbookViewId="0" topLeftCell="A1">
      <selection activeCell="M4" sqref="M4"/>
    </sheetView>
  </sheetViews>
  <sheetFormatPr defaultColWidth="9.00390625" defaultRowHeight="13.5"/>
  <cols>
    <col min="1" max="22" width="3.75390625" style="2" customWidth="1"/>
    <col min="23" max="23" width="3.875" style="2" customWidth="1"/>
    <col min="24" max="46" width="3.75390625" style="2" customWidth="1"/>
    <col min="47" max="16384" width="9.00390625" style="2" customWidth="1"/>
  </cols>
  <sheetData>
    <row r="1" spans="1:23" ht="39.75" customHeight="1">
      <c r="A1" s="142" t="s">
        <v>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23" ht="39.7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23" ht="33" customHeight="1" thickBot="1" thickTop="1">
      <c r="A3" s="121"/>
      <c r="B3" s="122"/>
      <c r="C3" s="128" t="s">
        <v>48</v>
      </c>
      <c r="D3" s="129"/>
      <c r="E3" s="130"/>
      <c r="F3" s="131"/>
      <c r="G3" s="129"/>
      <c r="H3" s="129"/>
      <c r="I3" s="129"/>
      <c r="J3" s="132"/>
      <c r="K3" s="123"/>
      <c r="L3" s="122"/>
      <c r="M3" s="128" t="s">
        <v>49</v>
      </c>
      <c r="N3" s="129"/>
      <c r="O3" s="130"/>
      <c r="P3" s="131"/>
      <c r="Q3" s="129"/>
      <c r="R3" s="129"/>
      <c r="S3" s="129"/>
      <c r="T3" s="133"/>
      <c r="U3" s="121"/>
      <c r="V3" s="121"/>
      <c r="W3" s="121"/>
    </row>
    <row r="4" spans="1:23" ht="39.75" customHeight="1" thickTop="1">
      <c r="A4" s="121"/>
      <c r="B4" s="121"/>
      <c r="C4" s="124" t="s">
        <v>45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1:23" ht="39.75" customHeight="1">
      <c r="A5" s="143" t="s">
        <v>46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</row>
    <row r="6" spans="1:23" s="22" customFormat="1" ht="26.25" customHeight="1">
      <c r="A6" s="136" t="s">
        <v>109</v>
      </c>
      <c r="B6" s="136"/>
      <c r="C6" s="136"/>
      <c r="D6" s="136"/>
      <c r="E6" s="127"/>
      <c r="F6" s="127"/>
      <c r="G6" s="127"/>
      <c r="H6" s="127"/>
      <c r="I6" s="127"/>
      <c r="J6" s="127"/>
      <c r="K6" s="127"/>
      <c r="L6" s="136" t="s">
        <v>102</v>
      </c>
      <c r="M6" s="136"/>
      <c r="N6" s="136"/>
      <c r="O6" s="136"/>
      <c r="P6" s="136"/>
      <c r="Q6" s="20"/>
      <c r="R6" s="20"/>
      <c r="S6" s="5"/>
      <c r="T6" s="6"/>
      <c r="U6" s="21"/>
      <c r="V6" s="21"/>
      <c r="W6" s="21"/>
    </row>
    <row r="7" spans="1:23" s="22" customFormat="1" ht="16.5" customHeight="1">
      <c r="A7" s="4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7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21"/>
    </row>
    <row r="8" spans="1:23" s="22" customFormat="1" ht="16.5" customHeight="1">
      <c r="A8" s="4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7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21"/>
    </row>
    <row r="9" spans="1:23" s="22" customFormat="1" ht="6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  <c r="U9" s="21"/>
      <c r="V9" s="21"/>
      <c r="W9" s="21"/>
    </row>
    <row r="10" spans="1:23" s="22" customFormat="1" ht="21" customHeight="1">
      <c r="A10" s="139" t="s">
        <v>103</v>
      </c>
      <c r="B10" s="139"/>
      <c r="C10" s="139"/>
      <c r="D10" s="12" t="s">
        <v>93</v>
      </c>
      <c r="E10" s="161"/>
      <c r="F10" s="161"/>
      <c r="G10" s="161"/>
      <c r="H10" s="161"/>
      <c r="I10" s="161"/>
      <c r="J10" s="161"/>
      <c r="K10" s="161"/>
      <c r="L10" s="21"/>
      <c r="M10" s="160" t="s">
        <v>92</v>
      </c>
      <c r="N10" s="160"/>
      <c r="O10" s="160"/>
      <c r="P10" s="159"/>
      <c r="Q10" s="159"/>
      <c r="R10" s="159"/>
      <c r="S10" s="159"/>
      <c r="T10" s="159"/>
      <c r="U10" s="159"/>
      <c r="V10" s="159"/>
      <c r="W10" s="21"/>
    </row>
    <row r="11" spans="1:23" s="22" customFormat="1" ht="3.75" customHeight="1">
      <c r="A11" s="11"/>
      <c r="B11" s="11"/>
      <c r="C11" s="11"/>
      <c r="D11" s="12"/>
      <c r="E11" s="14"/>
      <c r="F11" s="14"/>
      <c r="G11" s="14"/>
      <c r="H11" s="8"/>
      <c r="I11" s="12"/>
      <c r="J11" s="12"/>
      <c r="K11" s="12"/>
      <c r="L11" s="10"/>
      <c r="M11" s="10"/>
      <c r="N11" s="10"/>
      <c r="O11" s="10"/>
      <c r="P11" s="10"/>
      <c r="Q11" s="10"/>
      <c r="R11" s="10"/>
      <c r="S11" s="10"/>
      <c r="T11" s="13"/>
      <c r="U11" s="21"/>
      <c r="V11" s="21"/>
      <c r="W11" s="21"/>
    </row>
    <row r="12" spans="1:23" s="22" customFormat="1" ht="20.25" customHeight="1">
      <c r="A12" s="8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2"/>
      <c r="W12" s="21"/>
    </row>
    <row r="13" spans="1:23" s="22" customFormat="1" ht="20.25" customHeight="1">
      <c r="A13" s="8"/>
      <c r="B13" s="153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5"/>
      <c r="W13" s="21"/>
    </row>
    <row r="14" spans="1:23" s="22" customFormat="1" ht="20.25" customHeight="1">
      <c r="A14" s="8"/>
      <c r="B14" s="156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8"/>
      <c r="W14" s="21"/>
    </row>
    <row r="15" spans="1:23" s="22" customFormat="1" ht="3.75" customHeight="1">
      <c r="A15" s="8"/>
      <c r="B15" s="8"/>
      <c r="C15" s="8"/>
      <c r="D15" s="8"/>
      <c r="E15" s="8"/>
      <c r="F15" s="8"/>
      <c r="G15" s="8"/>
      <c r="H15" s="8"/>
      <c r="I15" s="8"/>
      <c r="J15" s="16"/>
      <c r="K15" s="16"/>
      <c r="L15" s="16"/>
      <c r="M15" s="16"/>
      <c r="N15" s="16"/>
      <c r="O15" s="16"/>
      <c r="P15" s="16"/>
      <c r="Q15" s="17"/>
      <c r="R15" s="17"/>
      <c r="S15" s="17"/>
      <c r="T15" s="15"/>
      <c r="U15" s="21"/>
      <c r="V15" s="21"/>
      <c r="W15" s="21"/>
    </row>
    <row r="16" spans="1:23" s="22" customFormat="1" ht="20.25" customHeight="1">
      <c r="A16" s="136" t="s">
        <v>104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</row>
    <row r="17" spans="1:23" s="22" customFormat="1" ht="18.75" customHeight="1">
      <c r="A17" s="18"/>
      <c r="B17" s="141" t="s">
        <v>105</v>
      </c>
      <c r="C17" s="141"/>
      <c r="D17" s="147"/>
      <c r="E17" s="147"/>
      <c r="F17" s="147"/>
      <c r="G17" s="147"/>
      <c r="H17" s="147"/>
      <c r="I17" s="147"/>
      <c r="J17" s="147"/>
      <c r="K17" s="147"/>
      <c r="L17" s="21"/>
      <c r="M17" s="164" t="s">
        <v>106</v>
      </c>
      <c r="N17" s="164"/>
      <c r="O17" s="166"/>
      <c r="P17" s="166"/>
      <c r="Q17" s="166"/>
      <c r="R17" s="166"/>
      <c r="S17" s="166"/>
      <c r="T17" s="166"/>
      <c r="U17" s="166"/>
      <c r="V17" s="166"/>
      <c r="W17" s="21"/>
    </row>
    <row r="18" spans="1:23" s="22" customFormat="1" ht="18.75" customHeight="1">
      <c r="A18" s="18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21"/>
      <c r="M18" s="164" t="s">
        <v>107</v>
      </c>
      <c r="N18" s="164"/>
      <c r="O18" s="165"/>
      <c r="P18" s="165"/>
      <c r="Q18" s="165"/>
      <c r="R18" s="165"/>
      <c r="S18" s="165"/>
      <c r="T18" s="165"/>
      <c r="U18" s="165"/>
      <c r="V18" s="165"/>
      <c r="W18" s="21"/>
    </row>
    <row r="19" spans="1:23" s="22" customFormat="1" ht="18.75" customHeight="1">
      <c r="A19" s="18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21"/>
      <c r="M19" s="164" t="s">
        <v>108</v>
      </c>
      <c r="N19" s="164"/>
      <c r="O19" s="165"/>
      <c r="P19" s="165"/>
      <c r="Q19" s="165"/>
      <c r="R19" s="165"/>
      <c r="S19" s="165"/>
      <c r="T19" s="165"/>
      <c r="U19" s="165"/>
      <c r="V19" s="165"/>
      <c r="W19" s="21"/>
    </row>
    <row r="20" spans="1:23" s="22" customFormat="1" ht="30" customHeight="1">
      <c r="A20" s="141" t="s">
        <v>90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</row>
    <row r="21" spans="1:23" ht="8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18" customHeight="1">
      <c r="A22" s="140" t="s">
        <v>87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</row>
    <row r="23" spans="1:23" ht="20.25" customHeight="1">
      <c r="A23" s="23"/>
      <c r="B23" s="120" t="s">
        <v>88</v>
      </c>
      <c r="C23" s="23"/>
      <c r="D23" s="23"/>
      <c r="E23" s="23" t="s">
        <v>89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19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1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17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23"/>
      <c r="O26" s="24"/>
      <c r="P26" s="24"/>
      <c r="Q26" s="24"/>
      <c r="R26" s="24"/>
      <c r="S26" s="24"/>
      <c r="T26" s="24"/>
      <c r="U26" s="24"/>
      <c r="V26" s="24"/>
      <c r="W26" s="23"/>
    </row>
    <row r="27" spans="1:23" ht="17.25" customHeight="1">
      <c r="A27" s="125" t="s">
        <v>47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ht="3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5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ht="126" customHeight="1">
      <c r="A29" s="14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</row>
    <row r="30" spans="1:32" ht="8.2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2" ht="21.75" customHeight="1">
      <c r="A31" s="108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09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2" ht="21.75" customHeight="1">
      <c r="A32" s="108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09"/>
      <c r="X32" s="28"/>
      <c r="Y32" s="26"/>
      <c r="Z32" s="26"/>
      <c r="AA32" s="26"/>
      <c r="AB32" s="26"/>
      <c r="AC32" s="28"/>
      <c r="AD32" s="26"/>
      <c r="AE32" s="26"/>
      <c r="AF32" s="26"/>
    </row>
    <row r="33" spans="1:23" ht="45.75" customHeight="1">
      <c r="A33" s="134" t="s">
        <v>44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</row>
    <row r="34" spans="1:32" ht="21.75" customHeight="1">
      <c r="A34" s="26"/>
      <c r="B34" s="126" t="s">
        <v>43</v>
      </c>
      <c r="C34" s="26"/>
      <c r="D34" s="26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1:32" ht="21.75" customHeight="1">
      <c r="A35" s="26"/>
      <c r="B35" s="26"/>
      <c r="C35" s="26"/>
      <c r="D35" s="26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:5" ht="21.75" customHeight="1">
      <c r="A36" s="29"/>
      <c r="B36" s="29"/>
      <c r="C36" s="29"/>
      <c r="D36" s="29"/>
      <c r="E36" s="29"/>
    </row>
    <row r="37" spans="1:5" ht="17.25" customHeight="1">
      <c r="A37" s="29"/>
      <c r="B37" s="29"/>
      <c r="C37" s="29"/>
      <c r="D37" s="29"/>
      <c r="E37" s="29"/>
    </row>
    <row r="38" spans="1:5" ht="17.25" customHeight="1">
      <c r="A38" s="29"/>
      <c r="B38" s="29"/>
      <c r="C38" s="29"/>
      <c r="D38" s="29"/>
      <c r="E38" s="29"/>
    </row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</sheetData>
  <sheetProtection selectLockedCells="1"/>
  <mergeCells count="27">
    <mergeCell ref="B18:K19"/>
    <mergeCell ref="M18:N18"/>
    <mergeCell ref="M17:N17"/>
    <mergeCell ref="O19:V19"/>
    <mergeCell ref="O18:V18"/>
    <mergeCell ref="O17:V17"/>
    <mergeCell ref="M19:N19"/>
    <mergeCell ref="A1:W1"/>
    <mergeCell ref="A5:W5"/>
    <mergeCell ref="A29:W29"/>
    <mergeCell ref="D17:K17"/>
    <mergeCell ref="B17:C17"/>
    <mergeCell ref="M7:V8"/>
    <mergeCell ref="B12:V14"/>
    <mergeCell ref="P10:V10"/>
    <mergeCell ref="M10:O10"/>
    <mergeCell ref="E10:K10"/>
    <mergeCell ref="A33:W33"/>
    <mergeCell ref="B31:V32"/>
    <mergeCell ref="A6:D6"/>
    <mergeCell ref="E6:K6"/>
    <mergeCell ref="L6:P6"/>
    <mergeCell ref="B7:K8"/>
    <mergeCell ref="A10:C10"/>
    <mergeCell ref="A22:W22"/>
    <mergeCell ref="A16:W16"/>
    <mergeCell ref="A20:W20"/>
  </mergeCells>
  <printOptions horizontalCentered="1"/>
  <pageMargins left="0.7874015748031497" right="0.3937007874015748" top="0.5905511811023623" bottom="0.3937007874015748" header="0" footer="0"/>
  <pageSetup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W32"/>
  <sheetViews>
    <sheetView zoomScalePageLayoutView="0" workbookViewId="0" topLeftCell="A1">
      <selection activeCell="G6" sqref="G6:R6"/>
    </sheetView>
  </sheetViews>
  <sheetFormatPr defaultColWidth="8.75390625" defaultRowHeight="13.5"/>
  <sheetData>
    <row r="1" spans="1:23" ht="36.75" customHeight="1">
      <c r="A1" s="167" t="s">
        <v>110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3" ht="27.75" customHeight="1">
      <c r="A2" s="170" t="s">
        <v>111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5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7.75" customHeight="1">
      <c r="A5" s="170" t="s">
        <v>112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</row>
    <row r="6" spans="1:23" ht="24" customHeight="1">
      <c r="A6" s="3"/>
      <c r="B6" s="171" t="s">
        <v>5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3"/>
    </row>
    <row r="7" spans="1:23" ht="24" customHeight="1">
      <c r="A7" s="3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6"/>
    </row>
    <row r="8" spans="1:23" ht="24" customHeight="1">
      <c r="A8" s="3"/>
      <c r="B8" s="174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6"/>
    </row>
    <row r="9" spans="1:23" ht="24" customHeight="1">
      <c r="A9" s="3"/>
      <c r="B9" s="174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6"/>
    </row>
    <row r="10" spans="1:23" ht="24" customHeight="1">
      <c r="A10" s="3"/>
      <c r="B10" s="174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6"/>
    </row>
    <row r="11" spans="1:23" ht="24" customHeight="1">
      <c r="A11" s="3"/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9"/>
    </row>
    <row r="12" spans="1:23" s="1" customFormat="1" ht="27.75" customHeight="1">
      <c r="A12" s="168" t="s">
        <v>1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</row>
    <row r="13" spans="1:23" ht="18" customHeight="1">
      <c r="A13" s="19"/>
      <c r="B13" s="169" t="s">
        <v>6</v>
      </c>
      <c r="C13" s="169"/>
      <c r="D13" s="169"/>
      <c r="E13" s="169"/>
      <c r="F13" s="169"/>
      <c r="G13" s="16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4" customHeight="1">
      <c r="A14" s="3"/>
      <c r="B14" s="180" t="s">
        <v>4</v>
      </c>
      <c r="C14" s="181" t="s">
        <v>7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3"/>
    </row>
    <row r="15" spans="1:23" ht="24" customHeight="1">
      <c r="A15" s="3"/>
      <c r="B15" s="180"/>
      <c r="C15" s="184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6"/>
    </row>
    <row r="16" spans="1:23" ht="24" customHeight="1">
      <c r="A16" s="3"/>
      <c r="B16" s="180"/>
      <c r="C16" s="187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9"/>
    </row>
    <row r="17" spans="1:23" ht="24" customHeight="1">
      <c r="A17" s="3"/>
      <c r="B17" s="180" t="s">
        <v>2</v>
      </c>
      <c r="C17" s="182" t="s">
        <v>3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3"/>
    </row>
    <row r="18" spans="1:23" ht="24" customHeight="1">
      <c r="A18" s="3"/>
      <c r="B18" s="180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6"/>
    </row>
    <row r="19" spans="1:23" ht="24" customHeight="1">
      <c r="A19" s="3"/>
      <c r="B19" s="180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9"/>
    </row>
    <row r="20" spans="1:23" ht="27.75" customHeight="1">
      <c r="A20" s="19" t="s">
        <v>113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24" customHeight="1">
      <c r="A21" s="3"/>
      <c r="B21" s="171" t="s">
        <v>8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3"/>
    </row>
    <row r="22" spans="1:23" ht="24" customHeight="1">
      <c r="A22" s="3"/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6"/>
    </row>
    <row r="23" spans="1:23" ht="24" customHeight="1">
      <c r="A23" s="3"/>
      <c r="B23" s="174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6"/>
    </row>
    <row r="24" spans="1:23" ht="24" customHeight="1">
      <c r="A24" s="3"/>
      <c r="B24" s="174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6"/>
    </row>
    <row r="25" spans="1:23" ht="24" customHeight="1">
      <c r="A25" s="3"/>
      <c r="B25" s="174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6"/>
    </row>
    <row r="26" spans="1:23" ht="24" customHeight="1">
      <c r="A26" s="3"/>
      <c r="B26" s="177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9"/>
    </row>
    <row r="27" spans="1:23" ht="27.75" customHeight="1">
      <c r="A27" s="19" t="s">
        <v>114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27.75" customHeight="1">
      <c r="A28" s="3"/>
      <c r="B28" s="171" t="s">
        <v>115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</row>
    <row r="29" spans="1:23" ht="27.75" customHeight="1">
      <c r="A29" s="3"/>
      <c r="B29" s="174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6"/>
    </row>
    <row r="30" spans="1:23" ht="27.75" customHeight="1">
      <c r="A30" s="3"/>
      <c r="B30" s="174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6"/>
    </row>
    <row r="31" spans="1:23" ht="27.75" customHeight="1">
      <c r="A31" s="3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9"/>
    </row>
    <row r="32" spans="1:23" ht="16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</sheetData>
  <sheetProtection/>
  <mergeCells count="12">
    <mergeCell ref="B17:B19"/>
    <mergeCell ref="B14:B16"/>
    <mergeCell ref="B21:W26"/>
    <mergeCell ref="B28:W31"/>
    <mergeCell ref="C14:W16"/>
    <mergeCell ref="C17:W19"/>
    <mergeCell ref="A1:W1"/>
    <mergeCell ref="A12:W12"/>
    <mergeCell ref="B13:G13"/>
    <mergeCell ref="A2:W2"/>
    <mergeCell ref="A5:W5"/>
    <mergeCell ref="B6:W11"/>
  </mergeCells>
  <printOptions/>
  <pageMargins left="0.75" right="0.75" top="0.53" bottom="0.42" header="0.3" footer="0.23"/>
  <pageSetup horizontalDpi="300" verticalDpi="300" orientation="portrait" paperSize="9" scale="98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zoomScaleSheetLayoutView="100" zoomScalePageLayoutView="0" workbookViewId="0" topLeftCell="A10">
      <selection activeCell="G6" sqref="G6:R6"/>
    </sheetView>
  </sheetViews>
  <sheetFormatPr defaultColWidth="10.625" defaultRowHeight="16.5" customHeight="1"/>
  <cols>
    <col min="1" max="22" width="10.625" style="31" customWidth="1"/>
    <col min="23" max="16384" width="10.625" style="31" customWidth="1"/>
  </cols>
  <sheetData>
    <row r="1" spans="1:17" ht="16.5" customHeight="1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ht="16.5" customHeight="1">
      <c r="A2" s="57" t="s">
        <v>13</v>
      </c>
      <c r="B2" s="33"/>
      <c r="C2" s="34"/>
      <c r="D2" s="32" t="s">
        <v>12</v>
      </c>
      <c r="E2" s="33"/>
      <c r="F2" s="34"/>
      <c r="G2" s="32" t="s">
        <v>15</v>
      </c>
      <c r="H2" s="33"/>
      <c r="I2" s="33"/>
      <c r="J2" s="33"/>
      <c r="K2" s="33"/>
      <c r="L2" s="34"/>
      <c r="M2" s="32" t="s">
        <v>20</v>
      </c>
      <c r="N2" s="33"/>
      <c r="O2" s="33"/>
      <c r="P2" s="33"/>
      <c r="Q2" s="58"/>
    </row>
    <row r="3" spans="1:17" ht="16.5" customHeight="1" thickBot="1">
      <c r="A3" s="81" t="s">
        <v>10</v>
      </c>
      <c r="B3" s="82" t="s">
        <v>25</v>
      </c>
      <c r="C3" s="82" t="s">
        <v>11</v>
      </c>
      <c r="D3" s="82" t="s">
        <v>14</v>
      </c>
      <c r="E3" s="82" t="s">
        <v>98</v>
      </c>
      <c r="F3" s="82" t="s">
        <v>97</v>
      </c>
      <c r="G3" s="82" t="s">
        <v>16</v>
      </c>
      <c r="H3" s="82" t="s">
        <v>26</v>
      </c>
      <c r="I3" s="82" t="s">
        <v>27</v>
      </c>
      <c r="J3" s="82" t="s">
        <v>28</v>
      </c>
      <c r="K3" s="82" t="s">
        <v>29</v>
      </c>
      <c r="L3" s="82" t="s">
        <v>18</v>
      </c>
      <c r="M3" s="82" t="s">
        <v>22</v>
      </c>
      <c r="N3" s="82" t="s">
        <v>0</v>
      </c>
      <c r="O3" s="82" t="s">
        <v>23</v>
      </c>
      <c r="P3" s="82" t="s">
        <v>24</v>
      </c>
      <c r="Q3" s="83" t="s">
        <v>37</v>
      </c>
    </row>
    <row r="4" spans="1:17" ht="27.75" customHeight="1" thickBot="1">
      <c r="A4" s="75">
        <f>'申込みシート'!B7</f>
        <v>0</v>
      </c>
      <c r="B4" s="76">
        <f>'申込みシート'!E6</f>
        <v>0</v>
      </c>
      <c r="C4" s="76">
        <f>'申込みシート'!M7</f>
        <v>0</v>
      </c>
      <c r="D4" s="76">
        <f>'申込みシート'!E10</f>
        <v>0</v>
      </c>
      <c r="E4" s="76">
        <f>'申込みシート'!P10</f>
        <v>0</v>
      </c>
      <c r="F4" s="76">
        <f>'申込みシート'!B12</f>
        <v>0</v>
      </c>
      <c r="G4" s="76">
        <f>'申込みシート'!B18</f>
        <v>0</v>
      </c>
      <c r="H4" s="76">
        <f>'申込みシート'!D17</f>
        <v>0</v>
      </c>
      <c r="I4" s="76">
        <f>'申込みシート'!O17</f>
        <v>0</v>
      </c>
      <c r="J4" s="76">
        <f>'申込みシート'!O18</f>
        <v>0</v>
      </c>
      <c r="K4" s="76">
        <f>'申込みシート'!O19</f>
        <v>0</v>
      </c>
      <c r="L4" s="76" t="str">
        <f>IF(B7=TRUE,"可","不可")</f>
        <v>不可</v>
      </c>
      <c r="M4" s="76">
        <f>TRIM(IF(B9=TRUE,A9&amp;"　","")&amp;IF(B10=TRUE,A10&amp;"　","")&amp;IF(B11=TRUE,A11,""))</f>
      </c>
      <c r="N4" s="76" t="e">
        <f>申込みシート!#REF!</f>
        <v>#REF!</v>
      </c>
      <c r="O4" s="76" t="e">
        <f>申込みシート!#REF!</f>
        <v>#REF!</v>
      </c>
      <c r="P4" s="76" t="e">
        <f>IF(RIGHT(P5,1)="、",LEFT(P5,LEN(P5)-1),P5)</f>
        <v>#REF!</v>
      </c>
      <c r="Q4" s="77" t="e">
        <f>IF(RIGHT(Q5,1)="、",LEFT(Q5,LEN(Q5)-1),Q5)</f>
        <v>#REF!</v>
      </c>
    </row>
    <row r="5" spans="1:17" ht="16.5" customHeight="1">
      <c r="A5" s="52" t="s">
        <v>19</v>
      </c>
      <c r="B5" s="53"/>
      <c r="P5" s="35" t="e">
        <f>IF(申込みシート!#REF!="","",申込みシート!#REF!&amp;"、")&amp;IF(申込みシート!#REF!="","",申込みシート!#REF!&amp;"、")&amp;IF(申込みシート!#REF!="","",申込みシート!#REF!&amp;"、")&amp;IF(申込みシート!#REF!="","",申込みシート!#REF!&amp;"、")&amp;IF(申込みシート!#REF!="","",申込みシート!#REF!&amp;"、")&amp;IF(申込みシート!#REF!="","",申込みシート!#REF!)</f>
        <v>#REF!</v>
      </c>
      <c r="Q5" s="35" t="e">
        <f>IF(申込みシート!#REF!="","",申込みシート!#REF!&amp;"、")&amp;IF(申込みシート!#REF!="","",申込みシート!#REF!&amp;"、")&amp;IF(申込みシート!#REF!="","",申込みシート!#REF!&amp;"、")&amp;IF(申込みシート!#REF!="","",申込みシート!#REF!&amp;"、")&amp;IF(申込みシート!#REF!="","",申込みシート!#REF!&amp;"、")&amp;IF(申込みシート!#REF!="","",申込みシート!#REF!)</f>
        <v>#REF!</v>
      </c>
    </row>
    <row r="6" spans="1:2" ht="16.5" customHeight="1">
      <c r="A6" s="36" t="str">
        <f>'申込みシート'!A20</f>
        <v>●今後の輸出促進セミナー＆商談会以外の輸出促進事業に関するお知らせの可否</v>
      </c>
      <c r="B6" s="37"/>
    </row>
    <row r="7" spans="1:2" ht="16.5" customHeight="1">
      <c r="A7" s="30" t="s">
        <v>18</v>
      </c>
      <c r="B7" s="30" t="b">
        <v>0</v>
      </c>
    </row>
    <row r="8" spans="1:2" ht="16.5" customHeight="1">
      <c r="A8" s="36" t="e">
        <f>申込みシート!#REF!</f>
        <v>#REF!</v>
      </c>
      <c r="B8" s="37"/>
    </row>
    <row r="9" spans="1:2" ht="16.5" customHeight="1">
      <c r="A9" s="30" t="s">
        <v>101</v>
      </c>
      <c r="B9" s="30" t="b">
        <v>0</v>
      </c>
    </row>
    <row r="10" spans="1:2" ht="16.5" customHeight="1">
      <c r="A10" s="30" t="s">
        <v>21</v>
      </c>
      <c r="B10" s="30" t="b">
        <v>0</v>
      </c>
    </row>
    <row r="11" spans="1:2" ht="16.5" customHeight="1">
      <c r="A11" s="38" t="s">
        <v>100</v>
      </c>
      <c r="B11" s="30" t="b">
        <v>0</v>
      </c>
    </row>
    <row r="12" ht="16.5" customHeight="1" thickBot="1"/>
    <row r="13" spans="1:24" ht="16.5" customHeight="1">
      <c r="A13" s="61" t="s">
        <v>30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3"/>
    </row>
    <row r="14" spans="1:24" s="42" customFormat="1" ht="16.5" customHeight="1">
      <c r="A14" s="64"/>
      <c r="B14" s="39"/>
      <c r="C14" s="39"/>
      <c r="D14" s="40" t="e">
        <f>#REF!</f>
        <v>#REF!</v>
      </c>
      <c r="E14" s="39"/>
      <c r="F14" s="39"/>
      <c r="G14" s="41"/>
      <c r="H14" s="39" t="s">
        <v>36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65"/>
    </row>
    <row r="15" spans="1:24" ht="16.5" customHeight="1" thickBot="1">
      <c r="A15" s="78" t="s">
        <v>40</v>
      </c>
      <c r="B15" s="79" t="s">
        <v>32</v>
      </c>
      <c r="C15" s="79" t="s">
        <v>33</v>
      </c>
      <c r="D15" s="79" t="s">
        <v>95</v>
      </c>
      <c r="E15" s="79" t="s">
        <v>94</v>
      </c>
      <c r="F15" s="79" t="s">
        <v>34</v>
      </c>
      <c r="G15" s="79" t="s">
        <v>35</v>
      </c>
      <c r="H15" s="79" t="e">
        <f>#REF!</f>
        <v>#REF!</v>
      </c>
      <c r="I15" s="79" t="e">
        <f>#REF!</f>
        <v>#REF!</v>
      </c>
      <c r="J15" s="79" t="e">
        <f>#REF!</f>
        <v>#REF!</v>
      </c>
      <c r="K15" s="79" t="e">
        <f>#REF!</f>
        <v>#REF!</v>
      </c>
      <c r="L15" s="79" t="s">
        <v>14</v>
      </c>
      <c r="M15" s="79" t="s">
        <v>98</v>
      </c>
      <c r="N15" s="79" t="s">
        <v>97</v>
      </c>
      <c r="O15" s="79" t="s">
        <v>38</v>
      </c>
      <c r="P15" s="79" t="s">
        <v>39</v>
      </c>
      <c r="Q15" s="79" t="e">
        <f>#REF!</f>
        <v>#REF!</v>
      </c>
      <c r="R15" s="79" t="e">
        <f>#REF!</f>
        <v>#REF!</v>
      </c>
      <c r="S15" s="79" t="e">
        <f>#REF!</f>
        <v>#REF!</v>
      </c>
      <c r="T15" s="79" t="e">
        <f>#REF!</f>
        <v>#REF!</v>
      </c>
      <c r="U15" s="79" t="e">
        <f>#REF!</f>
        <v>#REF!</v>
      </c>
      <c r="V15" s="79" t="e">
        <f>#REF!</f>
        <v>#REF!</v>
      </c>
      <c r="W15" s="79" t="e">
        <f>#REF!</f>
        <v>#REF!</v>
      </c>
      <c r="X15" s="80"/>
    </row>
    <row r="16" spans="1:24" ht="16.5" customHeight="1" thickBot="1">
      <c r="A16" s="75" t="e">
        <f>#REF!</f>
        <v>#REF!</v>
      </c>
      <c r="B16" s="76" t="str">
        <f>IF(B19=TRUE,"日本産","外国産")</f>
        <v>外国産</v>
      </c>
      <c r="C16" s="76" t="str">
        <f>IF(B21=TRUE,"同意する","同意しない")</f>
        <v>同意しない</v>
      </c>
      <c r="D16" s="76" t="e">
        <f>#REF!</f>
        <v>#REF!</v>
      </c>
      <c r="E16" s="76" t="e">
        <f>#REF!</f>
        <v>#REF!</v>
      </c>
      <c r="F16" s="76" t="e">
        <f>#REF!</f>
        <v>#REF!</v>
      </c>
      <c r="G16" s="76" t="e">
        <f>#REF!</f>
        <v>#REF!</v>
      </c>
      <c r="H16" s="76" t="e">
        <f>#REF!</f>
        <v>#REF!</v>
      </c>
      <c r="I16" s="76" t="e">
        <f>#REF!</f>
        <v>#REF!</v>
      </c>
      <c r="J16" s="76" t="e">
        <f>#REF!</f>
        <v>#REF!</v>
      </c>
      <c r="K16" s="76" t="e">
        <f>#REF!</f>
        <v>#REF!</v>
      </c>
      <c r="L16" s="76" t="e">
        <f>#REF!</f>
        <v>#REF!</v>
      </c>
      <c r="M16" s="76" t="e">
        <f>#REF!</f>
        <v>#REF!</v>
      </c>
      <c r="N16" s="76" t="e">
        <f>#REF!</f>
        <v>#REF!</v>
      </c>
      <c r="O16" s="76" t="e">
        <f>#REF!</f>
        <v>#REF!</v>
      </c>
      <c r="P16" s="76" t="e">
        <f>#REF!</f>
        <v>#REF!</v>
      </c>
      <c r="Q16" s="76" t="e">
        <f>#REF!</f>
        <v>#REF!</v>
      </c>
      <c r="R16" s="76" t="e">
        <f>#REF!</f>
        <v>#REF!</v>
      </c>
      <c r="S16" s="76">
        <f>TRIM(IF(B23=TRUE,"英語","")&amp;"　"&amp;IF(B24=TRUE,#REF!,""))</f>
      </c>
      <c r="T16" s="76" t="str">
        <f>IF(B26=TRUE,#REF!,"無")</f>
        <v>無</v>
      </c>
      <c r="U16" s="76" t="e">
        <f>#REF!</f>
        <v>#REF!</v>
      </c>
      <c r="V16" s="76">
        <f>TRIM(IF(C24=TRUE,C23&amp;"　","")&amp;IF(D24=TRUE,D23&amp;"　","")&amp;IF(E24=TRUE,E23&amp;"　","")&amp;IF(F24=TRUE,F23&amp;"　","")&amp;IF(G24=TRUE,G23&amp;"　","")&amp;IF(H24=TRUE,H23&amp;"　","")&amp;IF(I24=TRUE,I23&amp;"　","")&amp;IF(J24=TRUE,J23&amp;"　","")&amp;IF(K24=TRUE,K23&amp;"　","")&amp;IF(L24=TRUE,L23&amp;"　",""))</f>
      </c>
      <c r="W16" s="76" t="e">
        <f>#REF!</f>
        <v>#REF!</v>
      </c>
      <c r="X16" s="77"/>
    </row>
    <row r="17" spans="1:2" ht="16.5" customHeight="1">
      <c r="A17" s="52" t="s">
        <v>19</v>
      </c>
      <c r="B17" s="53"/>
    </row>
    <row r="18" spans="1:2" ht="16.5" customHeight="1">
      <c r="A18" s="36" t="e">
        <f>#REF!</f>
        <v>#REF!</v>
      </c>
      <c r="B18" s="37"/>
    </row>
    <row r="19" spans="1:2" ht="16.5" customHeight="1">
      <c r="A19" s="30" t="s">
        <v>32</v>
      </c>
      <c r="B19" s="30" t="b">
        <v>0</v>
      </c>
    </row>
    <row r="20" spans="1:32" ht="16.5" customHeight="1">
      <c r="A20" s="36" t="e">
        <f>#REF!</f>
        <v>#REF!</v>
      </c>
      <c r="B20" s="37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</row>
    <row r="21" spans="1:32" ht="16.5" customHeight="1">
      <c r="A21" s="30" t="s">
        <v>33</v>
      </c>
      <c r="B21" s="30" t="b">
        <v>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spans="1:32" ht="16.5" customHeight="1">
      <c r="A22" s="44" t="e">
        <f>#REF!</f>
        <v>#REF!</v>
      </c>
      <c r="B22" s="44"/>
      <c r="C22" s="36" t="e">
        <f>#REF!</f>
        <v>#REF!</v>
      </c>
      <c r="D22" s="45"/>
      <c r="E22" s="45"/>
      <c r="F22" s="45"/>
      <c r="G22" s="45"/>
      <c r="H22" s="45"/>
      <c r="I22" s="45"/>
      <c r="J22" s="45"/>
      <c r="K22" s="45"/>
      <c r="L22" s="37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</row>
    <row r="23" spans="1:32" ht="16.5" customHeight="1">
      <c r="A23" s="46" t="s">
        <v>41</v>
      </c>
      <c r="B23" s="46" t="b">
        <v>0</v>
      </c>
      <c r="C23" s="47" t="s">
        <v>50</v>
      </c>
      <c r="D23" s="47" t="s">
        <v>51</v>
      </c>
      <c r="E23" s="47" t="s">
        <v>52</v>
      </c>
      <c r="F23" s="47" t="s">
        <v>53</v>
      </c>
      <c r="G23" s="47" t="s">
        <v>54</v>
      </c>
      <c r="H23" s="47" t="s">
        <v>55</v>
      </c>
      <c r="I23" s="47" t="s">
        <v>56</v>
      </c>
      <c r="J23" s="47" t="s">
        <v>57</v>
      </c>
      <c r="K23" s="47" t="s">
        <v>58</v>
      </c>
      <c r="L23" s="47" t="s">
        <v>17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</row>
    <row r="24" spans="1:32" ht="16.5" customHeight="1">
      <c r="A24" s="46" t="s">
        <v>17</v>
      </c>
      <c r="B24" s="46" t="b">
        <v>0</v>
      </c>
      <c r="C24" s="46" t="b">
        <v>0</v>
      </c>
      <c r="D24" s="46" t="b">
        <v>0</v>
      </c>
      <c r="E24" s="46" t="b">
        <v>0</v>
      </c>
      <c r="F24" s="46" t="b">
        <v>0</v>
      </c>
      <c r="G24" s="46" t="b">
        <v>0</v>
      </c>
      <c r="H24" s="46" t="b">
        <v>0</v>
      </c>
      <c r="I24" s="46" t="b">
        <v>0</v>
      </c>
      <c r="J24" s="46" t="b">
        <v>0</v>
      </c>
      <c r="K24" s="46" t="b">
        <v>0</v>
      </c>
      <c r="L24" s="46" t="b">
        <v>0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</row>
    <row r="25" spans="1:32" ht="16.5" customHeight="1">
      <c r="A25" s="44" t="e">
        <f>#REF!</f>
        <v>#REF!</v>
      </c>
      <c r="B25" s="44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</row>
    <row r="26" spans="1:23" ht="16.5" customHeight="1">
      <c r="A26" s="46" t="s">
        <v>42</v>
      </c>
      <c r="B26" s="46" t="b">
        <v>0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16.5" customHeight="1" thickBo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16.5" customHeight="1">
      <c r="A28" s="66" t="s">
        <v>59</v>
      </c>
      <c r="B28" s="67"/>
      <c r="C28" s="67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9"/>
      <c r="R28" s="43"/>
      <c r="S28" s="43"/>
      <c r="T28" s="43"/>
      <c r="U28" s="43"/>
      <c r="V28" s="43"/>
      <c r="W28" s="43"/>
    </row>
    <row r="29" spans="1:23" ht="16.5" customHeight="1">
      <c r="A29" s="91"/>
      <c r="B29" s="51" t="s">
        <v>60</v>
      </c>
      <c r="C29" s="92"/>
      <c r="D29" s="92"/>
      <c r="E29" s="92"/>
      <c r="F29" s="92"/>
      <c r="G29" s="92"/>
      <c r="H29" s="93"/>
      <c r="I29" s="50" t="s">
        <v>96</v>
      </c>
      <c r="J29" s="92"/>
      <c r="K29" s="92"/>
      <c r="L29" s="92"/>
      <c r="M29" s="92"/>
      <c r="N29" s="92"/>
      <c r="O29" s="92"/>
      <c r="P29" s="92"/>
      <c r="Q29" s="94"/>
      <c r="R29" s="43"/>
      <c r="S29" s="43"/>
      <c r="T29" s="43"/>
      <c r="U29" s="43"/>
      <c r="V29" s="43"/>
      <c r="W29" s="43"/>
    </row>
    <row r="30" spans="1:17" ht="16.5" customHeight="1" thickBot="1">
      <c r="A30" s="88" t="s">
        <v>99</v>
      </c>
      <c r="B30" s="89" t="s">
        <v>61</v>
      </c>
      <c r="C30" s="89" t="s">
        <v>63</v>
      </c>
      <c r="D30" s="111" t="s">
        <v>82</v>
      </c>
      <c r="E30" s="89" t="s">
        <v>62</v>
      </c>
      <c r="F30" s="89" t="s">
        <v>64</v>
      </c>
      <c r="G30" s="89" t="s">
        <v>65</v>
      </c>
      <c r="H30" s="89" t="s">
        <v>66</v>
      </c>
      <c r="I30" s="89" t="s">
        <v>67</v>
      </c>
      <c r="J30" s="89" t="s">
        <v>96</v>
      </c>
      <c r="K30" s="89" t="s">
        <v>9</v>
      </c>
      <c r="L30" s="89" t="s">
        <v>68</v>
      </c>
      <c r="M30" s="89" t="s">
        <v>69</v>
      </c>
      <c r="N30" s="89" t="s">
        <v>70</v>
      </c>
      <c r="O30" s="89" t="s">
        <v>71</v>
      </c>
      <c r="P30" s="90" t="s">
        <v>72</v>
      </c>
      <c r="Q30" s="95" t="s">
        <v>73</v>
      </c>
    </row>
    <row r="31" spans="1:30" ht="16.5" customHeight="1">
      <c r="A31" s="84" t="e">
        <f>#REF!</f>
        <v>#REF!</v>
      </c>
      <c r="B31" s="85" t="e">
        <f>#REF!</f>
        <v>#REF!</v>
      </c>
      <c r="C31" s="86" t="e">
        <f>#REF!</f>
        <v>#REF!</v>
      </c>
      <c r="D31" s="110">
        <f aca="true" t="shared" si="0" ref="D31:D36">TRIM(IF(C39=TRUE,C$38&amp;"　","")&amp;IF(D39=TRUE,D$38&amp;"　","")&amp;IF(E39=TRUE,E$38&amp;"　","")&amp;IF(F39=TRUE,F$38&amp;"　","")&amp;IF(G39=TRUE,G$38&amp;"　","")&amp;IF(H39=TRUE,H$38&amp;"　","")&amp;IF(I39=TRUE,I$38&amp;"　","")&amp;IF(J39=TRUE,J$38&amp;"　","")&amp;IF(K39=TRUE,K$38&amp;"　","")&amp;IF(L39=TRUE,L$38&amp;"　",""))</f>
      </c>
      <c r="E31" s="85" t="e">
        <f>#REF!</f>
        <v>#REF!</v>
      </c>
      <c r="F31" s="85" t="e">
        <f>#REF!</f>
        <v>#REF!</v>
      </c>
      <c r="G31" s="85" t="e">
        <f>#REF!</f>
        <v>#REF!</v>
      </c>
      <c r="H31" s="86" t="e">
        <f aca="true" t="shared" si="1" ref="H31:H36">M39&amp;"×"&amp;N39&amp;"×"&amp;O39&amp;"("&amp;P39&amp;")"</f>
        <v>#REF!</v>
      </c>
      <c r="I31" s="85" t="e">
        <f>#REF!</f>
        <v>#REF!</v>
      </c>
      <c r="J31" s="85" t="str">
        <f aca="true" t="shared" si="2" ref="J31:J36">IF(B39=1,"冷凍",IF(B39=2,"冷蔵","常温"))</f>
        <v>冷凍</v>
      </c>
      <c r="K31" s="85" t="e">
        <f>#REF!&amp;"℃"</f>
        <v>#REF!</v>
      </c>
      <c r="L31" s="85" t="e">
        <f>#REF!</f>
        <v>#REF!</v>
      </c>
      <c r="M31" s="85" t="e">
        <f>#REF!</f>
        <v>#REF!</v>
      </c>
      <c r="N31" s="85" t="e">
        <f>#REF!</f>
        <v>#REF!</v>
      </c>
      <c r="O31" s="85" t="e">
        <f>#REF!</f>
        <v>#REF!</v>
      </c>
      <c r="P31" s="85" t="e">
        <f>#REF!</f>
        <v>#REF!</v>
      </c>
      <c r="Q31" s="87" t="e">
        <f>#REF!</f>
        <v>#REF!</v>
      </c>
      <c r="AA31" s="43"/>
      <c r="AB31" s="43"/>
      <c r="AC31" s="43"/>
      <c r="AD31" s="43"/>
    </row>
    <row r="32" spans="1:31" ht="16.5" customHeight="1">
      <c r="A32" s="70" t="e">
        <f>#REF!</f>
        <v>#REF!</v>
      </c>
      <c r="B32" s="30" t="e">
        <f>#REF!</f>
        <v>#REF!</v>
      </c>
      <c r="C32" s="30" t="e">
        <f>#REF!</f>
        <v>#REF!</v>
      </c>
      <c r="D32" s="30">
        <f t="shared" si="0"/>
      </c>
      <c r="E32" s="30" t="e">
        <f>#REF!</f>
        <v>#REF!</v>
      </c>
      <c r="F32" s="30" t="e">
        <f>#REF!</f>
        <v>#REF!</v>
      </c>
      <c r="G32" s="30" t="e">
        <f>#REF!</f>
        <v>#REF!</v>
      </c>
      <c r="H32" s="86" t="e">
        <f t="shared" si="1"/>
        <v>#REF!</v>
      </c>
      <c r="I32" s="30" t="e">
        <f>#REF!</f>
        <v>#REF!</v>
      </c>
      <c r="J32" s="46" t="str">
        <f t="shared" si="2"/>
        <v>冷凍</v>
      </c>
      <c r="K32" s="30" t="e">
        <f>#REF!&amp;"℃"</f>
        <v>#REF!</v>
      </c>
      <c r="L32" s="30" t="e">
        <f>#REF!</f>
        <v>#REF!</v>
      </c>
      <c r="M32" s="49" t="e">
        <f>#REF!</f>
        <v>#REF!</v>
      </c>
      <c r="N32" s="30" t="e">
        <f>#REF!</f>
        <v>#REF!</v>
      </c>
      <c r="O32" s="30" t="e">
        <f>#REF!</f>
        <v>#REF!</v>
      </c>
      <c r="P32" s="30" t="e">
        <f>#REF!</f>
        <v>#REF!</v>
      </c>
      <c r="Q32" s="71" t="e">
        <f>#REF!</f>
        <v>#REF!</v>
      </c>
      <c r="AA32" s="42"/>
      <c r="AB32" s="42"/>
      <c r="AC32" s="42"/>
      <c r="AD32" s="42"/>
      <c r="AE32" s="42"/>
    </row>
    <row r="33" spans="1:31" ht="16.5" customHeight="1">
      <c r="A33" s="70" t="e">
        <f>#REF!</f>
        <v>#REF!</v>
      </c>
      <c r="B33" s="30" t="e">
        <f>#REF!</f>
        <v>#REF!</v>
      </c>
      <c r="C33" s="30" t="e">
        <f>#REF!</f>
        <v>#REF!</v>
      </c>
      <c r="D33" s="30">
        <f t="shared" si="0"/>
      </c>
      <c r="E33" s="30" t="e">
        <f>#REF!</f>
        <v>#REF!</v>
      </c>
      <c r="F33" s="30" t="e">
        <f>#REF!</f>
        <v>#REF!</v>
      </c>
      <c r="G33" s="30" t="e">
        <f>#REF!</f>
        <v>#REF!</v>
      </c>
      <c r="H33" s="86" t="e">
        <f t="shared" si="1"/>
        <v>#REF!</v>
      </c>
      <c r="I33" s="30" t="e">
        <f>#REF!</f>
        <v>#REF!</v>
      </c>
      <c r="J33" s="46" t="str">
        <f t="shared" si="2"/>
        <v>冷凍</v>
      </c>
      <c r="K33" s="30" t="e">
        <f>#REF!&amp;"℃"</f>
        <v>#REF!</v>
      </c>
      <c r="L33" s="30" t="e">
        <f>#REF!</f>
        <v>#REF!</v>
      </c>
      <c r="M33" s="49" t="e">
        <f>#REF!</f>
        <v>#REF!</v>
      </c>
      <c r="N33" s="30" t="e">
        <f>#REF!</f>
        <v>#REF!</v>
      </c>
      <c r="O33" s="30" t="e">
        <f>#REF!</f>
        <v>#REF!</v>
      </c>
      <c r="P33" s="30" t="e">
        <f>#REF!</f>
        <v>#REF!</v>
      </c>
      <c r="Q33" s="71" t="e">
        <f>#REF!</f>
        <v>#REF!</v>
      </c>
      <c r="AA33" s="42"/>
      <c r="AB33" s="42"/>
      <c r="AC33" s="42"/>
      <c r="AD33" s="42"/>
      <c r="AE33" s="42"/>
    </row>
    <row r="34" spans="1:17" ht="16.5" customHeight="1">
      <c r="A34" s="70" t="e">
        <f>#REF!</f>
        <v>#REF!</v>
      </c>
      <c r="B34" s="30" t="e">
        <f>#REF!</f>
        <v>#REF!</v>
      </c>
      <c r="C34" s="30" t="e">
        <f>#REF!</f>
        <v>#REF!</v>
      </c>
      <c r="D34" s="30">
        <f t="shared" si="0"/>
      </c>
      <c r="E34" s="30" t="e">
        <f>#REF!</f>
        <v>#REF!</v>
      </c>
      <c r="F34" s="30" t="e">
        <f>#REF!</f>
        <v>#REF!</v>
      </c>
      <c r="G34" s="30" t="e">
        <f>#REF!</f>
        <v>#REF!</v>
      </c>
      <c r="H34" s="86" t="e">
        <f t="shared" si="1"/>
        <v>#REF!</v>
      </c>
      <c r="I34" s="30" t="e">
        <f>#REF!</f>
        <v>#REF!</v>
      </c>
      <c r="J34" s="46" t="str">
        <f t="shared" si="2"/>
        <v>冷凍</v>
      </c>
      <c r="K34" s="30" t="e">
        <f>#REF!&amp;"℃"</f>
        <v>#REF!</v>
      </c>
      <c r="L34" s="30" t="e">
        <f>#REF!</f>
        <v>#REF!</v>
      </c>
      <c r="M34" s="49" t="e">
        <f>#REF!</f>
        <v>#REF!</v>
      </c>
      <c r="N34" s="30" t="e">
        <f>#REF!</f>
        <v>#REF!</v>
      </c>
      <c r="O34" s="30" t="e">
        <f>#REF!</f>
        <v>#REF!</v>
      </c>
      <c r="P34" s="30" t="e">
        <f>#REF!</f>
        <v>#REF!</v>
      </c>
      <c r="Q34" s="71" t="e">
        <f>#REF!</f>
        <v>#REF!</v>
      </c>
    </row>
    <row r="35" spans="1:17" ht="16.5" customHeight="1">
      <c r="A35" s="70" t="e">
        <f>#REF!</f>
        <v>#REF!</v>
      </c>
      <c r="B35" s="30" t="e">
        <f>#REF!</f>
        <v>#REF!</v>
      </c>
      <c r="C35" s="30" t="e">
        <f>#REF!</f>
        <v>#REF!</v>
      </c>
      <c r="D35" s="30">
        <f t="shared" si="0"/>
      </c>
      <c r="E35" s="30" t="e">
        <f>#REF!</f>
        <v>#REF!</v>
      </c>
      <c r="F35" s="30" t="e">
        <f>#REF!</f>
        <v>#REF!</v>
      </c>
      <c r="G35" s="30" t="e">
        <f>#REF!</f>
        <v>#REF!</v>
      </c>
      <c r="H35" s="86" t="e">
        <f t="shared" si="1"/>
        <v>#REF!</v>
      </c>
      <c r="I35" s="30" t="e">
        <f>#REF!</f>
        <v>#REF!</v>
      </c>
      <c r="J35" s="46" t="str">
        <f t="shared" si="2"/>
        <v>冷凍</v>
      </c>
      <c r="K35" s="30" t="e">
        <f>#REF!&amp;"℃"</f>
        <v>#REF!</v>
      </c>
      <c r="L35" s="30" t="e">
        <f>#REF!</f>
        <v>#REF!</v>
      </c>
      <c r="M35" s="49" t="e">
        <f>#REF!</f>
        <v>#REF!</v>
      </c>
      <c r="N35" s="30" t="e">
        <f>#REF!</f>
        <v>#REF!</v>
      </c>
      <c r="O35" s="30" t="e">
        <f>#REF!</f>
        <v>#REF!</v>
      </c>
      <c r="P35" s="30" t="e">
        <f>#REF!</f>
        <v>#REF!</v>
      </c>
      <c r="Q35" s="71" t="e">
        <f>#REF!</f>
        <v>#REF!</v>
      </c>
    </row>
    <row r="36" spans="1:17" ht="16.5" customHeight="1" thickBot="1">
      <c r="A36" s="72" t="e">
        <f>#REF!</f>
        <v>#REF!</v>
      </c>
      <c r="B36" s="59" t="e">
        <f>#REF!</f>
        <v>#REF!</v>
      </c>
      <c r="C36" s="59" t="e">
        <f>#REF!</f>
        <v>#REF!</v>
      </c>
      <c r="D36" s="59">
        <f t="shared" si="0"/>
      </c>
      <c r="E36" s="59" t="e">
        <f>#REF!</f>
        <v>#REF!</v>
      </c>
      <c r="F36" s="59" t="e">
        <f>#REF!</f>
        <v>#REF!</v>
      </c>
      <c r="G36" s="59" t="e">
        <f>#REF!</f>
        <v>#REF!</v>
      </c>
      <c r="H36" s="86" t="e">
        <f t="shared" si="1"/>
        <v>#REF!</v>
      </c>
      <c r="I36" s="59" t="e">
        <f>#REF!</f>
        <v>#REF!</v>
      </c>
      <c r="J36" s="73" t="str">
        <f t="shared" si="2"/>
        <v>冷凍</v>
      </c>
      <c r="K36" s="59" t="e">
        <f>#REF!&amp;"℃"</f>
        <v>#REF!</v>
      </c>
      <c r="L36" s="59" t="e">
        <f>#REF!</f>
        <v>#REF!</v>
      </c>
      <c r="M36" s="74" t="e">
        <f>#REF!</f>
        <v>#REF!</v>
      </c>
      <c r="N36" s="59" t="e">
        <f>#REF!</f>
        <v>#REF!</v>
      </c>
      <c r="O36" s="59" t="e">
        <f>#REF!</f>
        <v>#REF!</v>
      </c>
      <c r="P36" s="59" t="e">
        <f>#REF!</f>
        <v>#REF!</v>
      </c>
      <c r="Q36" s="60" t="e">
        <f>#REF!</f>
        <v>#REF!</v>
      </c>
    </row>
    <row r="37" spans="1:16" ht="16.5" customHeight="1">
      <c r="A37" s="113" t="s">
        <v>19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8"/>
      <c r="N37" s="118"/>
      <c r="O37" s="118"/>
      <c r="P37" s="119"/>
    </row>
    <row r="38" spans="1:16" ht="16.5" customHeight="1">
      <c r="A38" s="44"/>
      <c r="B38" s="44" t="s">
        <v>96</v>
      </c>
      <c r="C38" s="112" t="s">
        <v>50</v>
      </c>
      <c r="D38" s="112" t="s">
        <v>51</v>
      </c>
      <c r="E38" s="112" t="s">
        <v>52</v>
      </c>
      <c r="F38" s="112" t="s">
        <v>53</v>
      </c>
      <c r="G38" s="112" t="s">
        <v>54</v>
      </c>
      <c r="H38" s="112" t="s">
        <v>55</v>
      </c>
      <c r="I38" s="112" t="s">
        <v>56</v>
      </c>
      <c r="J38" s="112" t="s">
        <v>57</v>
      </c>
      <c r="K38" s="112" t="s">
        <v>58</v>
      </c>
      <c r="L38" s="112" t="s">
        <v>17</v>
      </c>
      <c r="M38" s="44" t="s">
        <v>84</v>
      </c>
      <c r="N38" s="44" t="s">
        <v>85</v>
      </c>
      <c r="O38" s="44" t="s">
        <v>86</v>
      </c>
      <c r="P38" s="44" t="s">
        <v>83</v>
      </c>
    </row>
    <row r="39" spans="1:16" ht="16.5" customHeight="1">
      <c r="A39" s="46">
        <v>1</v>
      </c>
      <c r="B39" s="46">
        <v>1</v>
      </c>
      <c r="C39" s="30" t="b">
        <v>0</v>
      </c>
      <c r="D39" s="30" t="b">
        <v>0</v>
      </c>
      <c r="E39" s="30" t="b">
        <v>0</v>
      </c>
      <c r="F39" s="30" t="b">
        <v>0</v>
      </c>
      <c r="G39" s="30" t="b">
        <v>0</v>
      </c>
      <c r="H39" s="30" t="b">
        <v>0</v>
      </c>
      <c r="I39" s="30" t="b">
        <v>0</v>
      </c>
      <c r="J39" s="30" t="b">
        <v>0</v>
      </c>
      <c r="K39" s="30" t="b">
        <v>0</v>
      </c>
      <c r="L39" s="30" t="b">
        <v>0</v>
      </c>
      <c r="M39" s="30" t="e">
        <f>#REF!</f>
        <v>#REF!</v>
      </c>
      <c r="N39" s="30" t="e">
        <f>#REF!</f>
        <v>#REF!</v>
      </c>
      <c r="O39" s="30" t="e">
        <f>#REF!</f>
        <v>#REF!</v>
      </c>
      <c r="P39" s="30" t="e">
        <f>#REF!</f>
        <v>#REF!</v>
      </c>
    </row>
    <row r="40" spans="1:16" ht="16.5" customHeight="1">
      <c r="A40" s="46">
        <v>2</v>
      </c>
      <c r="B40" s="46">
        <v>1</v>
      </c>
      <c r="C40" s="30" t="b">
        <v>0</v>
      </c>
      <c r="D40" s="30" t="b">
        <v>0</v>
      </c>
      <c r="E40" s="30" t="b">
        <v>0</v>
      </c>
      <c r="F40" s="30" t="b">
        <v>0</v>
      </c>
      <c r="G40" s="30" t="b">
        <v>0</v>
      </c>
      <c r="H40" s="30" t="b">
        <v>0</v>
      </c>
      <c r="I40" s="30" t="b">
        <v>0</v>
      </c>
      <c r="J40" s="30" t="b">
        <v>0</v>
      </c>
      <c r="K40" s="30" t="b">
        <v>0</v>
      </c>
      <c r="L40" s="30" t="b">
        <v>0</v>
      </c>
      <c r="M40" s="30" t="e">
        <f>#REF!</f>
        <v>#REF!</v>
      </c>
      <c r="N40" s="30" t="e">
        <f>#REF!</f>
        <v>#REF!</v>
      </c>
      <c r="O40" s="30" t="e">
        <f>#REF!</f>
        <v>#REF!</v>
      </c>
      <c r="P40" s="30" t="e">
        <f>#REF!</f>
        <v>#REF!</v>
      </c>
    </row>
    <row r="41" spans="1:16" ht="16.5" customHeight="1">
      <c r="A41" s="46">
        <v>3</v>
      </c>
      <c r="B41" s="46">
        <v>1</v>
      </c>
      <c r="C41" s="30" t="b">
        <v>0</v>
      </c>
      <c r="D41" s="30" t="b">
        <v>0</v>
      </c>
      <c r="E41" s="30" t="b">
        <v>0</v>
      </c>
      <c r="F41" s="30" t="b">
        <v>0</v>
      </c>
      <c r="G41" s="30" t="b">
        <v>0</v>
      </c>
      <c r="H41" s="30" t="b">
        <v>0</v>
      </c>
      <c r="I41" s="30" t="b">
        <v>0</v>
      </c>
      <c r="J41" s="30" t="b">
        <v>0</v>
      </c>
      <c r="K41" s="30" t="b">
        <v>0</v>
      </c>
      <c r="L41" s="30" t="b">
        <v>0</v>
      </c>
      <c r="M41" s="30" t="e">
        <f>#REF!</f>
        <v>#REF!</v>
      </c>
      <c r="N41" s="30" t="e">
        <f>#REF!</f>
        <v>#REF!</v>
      </c>
      <c r="O41" s="30" t="e">
        <f>#REF!</f>
        <v>#REF!</v>
      </c>
      <c r="P41" s="30" t="e">
        <f>#REF!</f>
        <v>#REF!</v>
      </c>
    </row>
    <row r="42" spans="1:16" ht="16.5" customHeight="1">
      <c r="A42" s="46">
        <v>4</v>
      </c>
      <c r="B42" s="46">
        <v>1</v>
      </c>
      <c r="C42" s="30" t="b">
        <v>0</v>
      </c>
      <c r="D42" s="30" t="b">
        <v>0</v>
      </c>
      <c r="E42" s="30" t="b">
        <v>0</v>
      </c>
      <c r="F42" s="30" t="b">
        <v>0</v>
      </c>
      <c r="G42" s="30" t="b">
        <v>0</v>
      </c>
      <c r="H42" s="30" t="b">
        <v>0</v>
      </c>
      <c r="I42" s="30" t="b">
        <v>0</v>
      </c>
      <c r="J42" s="30" t="b">
        <v>0</v>
      </c>
      <c r="K42" s="30" t="b">
        <v>0</v>
      </c>
      <c r="L42" s="30" t="b">
        <v>0</v>
      </c>
      <c r="M42" s="30" t="e">
        <f>#REF!</f>
        <v>#REF!</v>
      </c>
      <c r="N42" s="30" t="e">
        <f>#REF!</f>
        <v>#REF!</v>
      </c>
      <c r="O42" s="30" t="e">
        <f>#REF!</f>
        <v>#REF!</v>
      </c>
      <c r="P42" s="30" t="e">
        <f>#REF!</f>
        <v>#REF!</v>
      </c>
    </row>
    <row r="43" spans="1:16" ht="16.5" customHeight="1">
      <c r="A43" s="46">
        <v>5</v>
      </c>
      <c r="B43" s="46">
        <v>1</v>
      </c>
      <c r="C43" s="30" t="b">
        <v>0</v>
      </c>
      <c r="D43" s="30" t="b">
        <v>0</v>
      </c>
      <c r="E43" s="30" t="b">
        <v>0</v>
      </c>
      <c r="F43" s="30" t="b">
        <v>0</v>
      </c>
      <c r="G43" s="30" t="b">
        <v>0</v>
      </c>
      <c r="H43" s="30" t="b">
        <v>0</v>
      </c>
      <c r="I43" s="30" t="b">
        <v>0</v>
      </c>
      <c r="J43" s="30" t="b">
        <v>0</v>
      </c>
      <c r="K43" s="30" t="b">
        <v>0</v>
      </c>
      <c r="L43" s="30" t="b">
        <v>0</v>
      </c>
      <c r="M43" s="30" t="e">
        <f>#REF!</f>
        <v>#REF!</v>
      </c>
      <c r="N43" s="30" t="e">
        <f>#REF!</f>
        <v>#REF!</v>
      </c>
      <c r="O43" s="30" t="e">
        <f>#REF!</f>
        <v>#REF!</v>
      </c>
      <c r="P43" s="30" t="e">
        <f>#REF!</f>
        <v>#REF!</v>
      </c>
    </row>
    <row r="44" spans="1:16" ht="16.5" customHeight="1">
      <c r="A44" s="46">
        <v>6</v>
      </c>
      <c r="B44" s="46">
        <v>1</v>
      </c>
      <c r="C44" s="30" t="b">
        <v>0</v>
      </c>
      <c r="D44" s="30" t="b">
        <v>0</v>
      </c>
      <c r="E44" s="30" t="b">
        <v>0</v>
      </c>
      <c r="F44" s="30" t="b">
        <v>0</v>
      </c>
      <c r="G44" s="30" t="b">
        <v>0</v>
      </c>
      <c r="H44" s="30" t="b">
        <v>0</v>
      </c>
      <c r="I44" s="30" t="b">
        <v>0</v>
      </c>
      <c r="J44" s="30" t="b">
        <v>0</v>
      </c>
      <c r="K44" s="30" t="b">
        <v>0</v>
      </c>
      <c r="L44" s="30" t="b">
        <v>0</v>
      </c>
      <c r="M44" s="30" t="e">
        <f>#REF!</f>
        <v>#REF!</v>
      </c>
      <c r="N44" s="30" t="e">
        <f>#REF!</f>
        <v>#REF!</v>
      </c>
      <c r="O44" s="30" t="e">
        <f>#REF!</f>
        <v>#REF!</v>
      </c>
      <c r="P44" s="30" t="e">
        <f>#REF!</f>
        <v>#REF!</v>
      </c>
    </row>
    <row r="45" spans="1:2" ht="16.5" customHeight="1" thickBot="1">
      <c r="A45" s="48"/>
      <c r="B45" s="48"/>
    </row>
    <row r="46" spans="1:6" ht="16.5" customHeight="1">
      <c r="A46" s="115" t="s">
        <v>74</v>
      </c>
      <c r="B46" s="116"/>
      <c r="C46" s="116"/>
      <c r="D46" s="116"/>
      <c r="E46" s="116"/>
      <c r="F46" s="117"/>
    </row>
    <row r="47" spans="1:8" ht="16.5" customHeight="1">
      <c r="A47" s="96"/>
      <c r="B47" s="97"/>
      <c r="C47" s="98" t="s">
        <v>78</v>
      </c>
      <c r="D47" s="97"/>
      <c r="E47" s="97"/>
      <c r="F47" s="99"/>
      <c r="G47" s="48"/>
      <c r="H47" s="48"/>
    </row>
    <row r="48" spans="1:8" ht="16.5" customHeight="1" thickBot="1">
      <c r="A48" s="100" t="s">
        <v>76</v>
      </c>
      <c r="B48" s="101" t="s">
        <v>77</v>
      </c>
      <c r="C48" s="101" t="s">
        <v>79</v>
      </c>
      <c r="D48" s="101" t="s">
        <v>80</v>
      </c>
      <c r="E48" s="101" t="s">
        <v>81</v>
      </c>
      <c r="F48" s="102" t="s">
        <v>17</v>
      </c>
      <c r="G48" s="48"/>
      <c r="H48" s="48"/>
    </row>
    <row r="49" spans="1:6" ht="16.5" customHeight="1" thickBot="1">
      <c r="A49" s="103" t="str">
        <f>IF(A52=1,"前日午前着でホテルに送付","当日持込")</f>
        <v>当日持込</v>
      </c>
      <c r="B49" s="104" t="str">
        <f>'試食シート'!B6</f>
        <v>リンゴ１ケース30玉（冷蔵）、茶葉1缶、急須2、紙コップ40、茶葉パック10（展示用）</v>
      </c>
      <c r="C49" s="104" t="str">
        <f>'試食シート'!C14</f>
        <v>リンゴを5～6玉剥いて、大皿に陳列。残りはテーブルの上に置いておく。</v>
      </c>
      <c r="D49" s="104" t="str">
        <f>'試食シート'!C17</f>
        <v>お茶をその場で淹れて飲んで頂く。</v>
      </c>
      <c r="E49" s="104" t="str">
        <f>'試食シート'!B21</f>
        <v>お茶用の給湯ポット１つ、リンゴ用の大皿１枚（φ30ｃｍ程度）</v>
      </c>
      <c r="F49" s="104" t="str">
        <f>'試食シート'!B28</f>
        <v>急須のみ当日持込み。</v>
      </c>
    </row>
    <row r="50" ht="16.5" customHeight="1">
      <c r="A50" s="105" t="s">
        <v>19</v>
      </c>
    </row>
    <row r="51" ht="16.5" customHeight="1">
      <c r="A51" s="106" t="s">
        <v>75</v>
      </c>
    </row>
    <row r="52" ht="16.5" customHeight="1" thickBot="1">
      <c r="A52" s="107">
        <v>2</v>
      </c>
    </row>
  </sheetData>
  <sheetProtection/>
  <printOptions/>
  <pageMargins left="0.23" right="0.23" top="0.61" bottom="0.984251968503937" header="0.5118110236220472" footer="0.5118110236220472"/>
  <pageSetup fitToHeight="1" fitToWidth="1" horizontalDpi="300" verticalDpi="300" orientation="landscape" paperSize="8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EharaY</dc:creator>
  <cp:keywords/>
  <dc:description/>
  <cp:lastModifiedBy>クリエイティヴカヅ</cp:lastModifiedBy>
  <cp:lastPrinted>2010-10-20T04:31:22Z</cp:lastPrinted>
  <dcterms:created xsi:type="dcterms:W3CDTF">2008-05-12T02:15:13Z</dcterms:created>
  <dcterms:modified xsi:type="dcterms:W3CDTF">2010-10-20T04:31:27Z</dcterms:modified>
  <cp:category/>
  <cp:version/>
  <cp:contentType/>
  <cp:contentStatus/>
</cp:coreProperties>
</file>